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minimized="1" xWindow="0" yWindow="0" windowWidth="28800" windowHeight="10845"/>
  </bookViews>
  <sheets>
    <sheet name="5月菜單" sheetId="10" r:id="rId1"/>
    <sheet name="0501-0503" sheetId="13" r:id="rId2"/>
    <sheet name="0506~0510" sheetId="4" r:id="rId3"/>
    <sheet name="0513-0517" sheetId="11" r:id="rId4"/>
    <sheet name="0520-0524" sheetId="5" r:id="rId5"/>
    <sheet name="0527-0531" sheetId="14" r:id="rId6"/>
    <sheet name="0427-0430" sheetId="7" state="hidden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8" i="11" l="1"/>
  <c r="AN6" i="4"/>
  <c r="AN6" i="11"/>
  <c r="AN6" i="5"/>
  <c r="H19" i="14"/>
  <c r="AN24" i="4"/>
  <c r="AN24" i="11"/>
  <c r="AN24" i="5"/>
  <c r="AN24" i="14"/>
  <c r="AN24" i="13"/>
  <c r="X24" i="4"/>
  <c r="X24" i="11"/>
  <c r="X24" i="5"/>
  <c r="X24" i="14"/>
  <c r="X24" i="13"/>
  <c r="AF20" i="14"/>
  <c r="AF19" i="14"/>
  <c r="AF18" i="14"/>
  <c r="AF17" i="14"/>
  <c r="P23" i="5"/>
  <c r="AF19" i="5"/>
  <c r="AF18" i="5"/>
  <c r="AF17" i="5"/>
  <c r="P22" i="5"/>
  <c r="H22" i="5"/>
  <c r="H21" i="5"/>
  <c r="H20" i="5"/>
  <c r="H19" i="5"/>
  <c r="H18" i="5"/>
  <c r="H17" i="5"/>
  <c r="AF21" i="11"/>
  <c r="AF20" i="11"/>
  <c r="AF19" i="11"/>
  <c r="AF18" i="11"/>
  <c r="AF17" i="11"/>
  <c r="P21" i="11"/>
  <c r="P20" i="11"/>
  <c r="P19" i="11"/>
  <c r="P18" i="11"/>
  <c r="P17" i="11"/>
  <c r="H19" i="11"/>
  <c r="H18" i="11"/>
  <c r="H19" i="4"/>
  <c r="X17" i="13"/>
  <c r="X7" i="13"/>
  <c r="X6" i="13"/>
  <c r="X7" i="4"/>
  <c r="X6" i="4"/>
  <c r="AN17" i="14"/>
  <c r="AN7" i="14"/>
  <c r="AN6" i="14"/>
  <c r="AF6" i="14"/>
  <c r="J26" i="10" l="1"/>
  <c r="J25" i="10"/>
  <c r="J24" i="10"/>
  <c r="J23" i="10"/>
  <c r="J22" i="10"/>
  <c r="J21" i="10"/>
  <c r="J20" i="10"/>
  <c r="J19" i="10"/>
  <c r="J18" i="10"/>
  <c r="J17" i="10"/>
  <c r="J9" i="10"/>
  <c r="S24" i="10"/>
  <c r="S23" i="10"/>
  <c r="X17" i="11" l="1"/>
  <c r="AN17" i="13"/>
  <c r="P18" i="5" l="1"/>
  <c r="AN17" i="11" l="1"/>
  <c r="AF18" i="13" l="1"/>
  <c r="P22" i="14"/>
  <c r="P21" i="14"/>
  <c r="P20" i="14"/>
  <c r="X19" i="14"/>
  <c r="P19" i="14"/>
  <c r="X18" i="14"/>
  <c r="P18" i="14"/>
  <c r="H18" i="14"/>
  <c r="X17" i="14"/>
  <c r="P17" i="14"/>
  <c r="H17" i="14"/>
  <c r="X7" i="14"/>
  <c r="H7" i="14"/>
  <c r="X6" i="14"/>
  <c r="P6" i="14"/>
  <c r="H6" i="14"/>
  <c r="P21" i="5"/>
  <c r="P20" i="5"/>
  <c r="P19" i="5"/>
  <c r="X17" i="5"/>
  <c r="P17" i="5"/>
  <c r="AN7" i="5"/>
  <c r="X7" i="5"/>
  <c r="H7" i="5"/>
  <c r="AF6" i="5"/>
  <c r="X6" i="5"/>
  <c r="P6" i="5"/>
  <c r="H6" i="5"/>
  <c r="H17" i="11"/>
  <c r="AN7" i="11"/>
  <c r="X7" i="11"/>
  <c r="H7" i="11"/>
  <c r="AF6" i="11"/>
  <c r="X6" i="11"/>
  <c r="P6" i="11"/>
  <c r="H6" i="11"/>
  <c r="P21" i="4"/>
  <c r="AN20" i="4"/>
  <c r="P20" i="4"/>
  <c r="AN19" i="4"/>
  <c r="P19" i="4"/>
  <c r="AN18" i="4"/>
  <c r="P18" i="4"/>
  <c r="H18" i="4"/>
  <c r="AF17" i="4"/>
  <c r="X17" i="4"/>
  <c r="P17" i="4"/>
  <c r="H17" i="4"/>
  <c r="AN7" i="4"/>
  <c r="H7" i="4"/>
  <c r="AF6" i="4"/>
  <c r="P6" i="4"/>
  <c r="H6" i="4"/>
  <c r="AF17" i="13"/>
  <c r="AN7" i="13"/>
  <c r="AN6" i="13"/>
  <c r="AF6" i="13"/>
  <c r="S26" i="10"/>
  <c r="S25" i="10"/>
  <c r="S22" i="10"/>
  <c r="S21" i="10"/>
  <c r="S20" i="10"/>
  <c r="S19" i="10"/>
  <c r="S18" i="10"/>
  <c r="S17" i="10"/>
  <c r="S16" i="10"/>
  <c r="J16" i="10"/>
  <c r="S15" i="10"/>
  <c r="J15" i="10"/>
  <c r="S14" i="10"/>
  <c r="J14" i="10"/>
  <c r="S13" i="10"/>
  <c r="J13" i="10"/>
  <c r="S12" i="10"/>
  <c r="J12" i="10"/>
  <c r="S11" i="10"/>
  <c r="J11" i="10"/>
  <c r="S10" i="10"/>
  <c r="J10" i="10"/>
  <c r="S9" i="10"/>
  <c r="S8" i="10"/>
  <c r="J8" i="10"/>
  <c r="S7" i="10"/>
  <c r="J7" i="10"/>
  <c r="J4" i="10"/>
  <c r="S6" i="10"/>
  <c r="J6" i="10"/>
  <c r="S5" i="10"/>
  <c r="J5" i="10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<sst xmlns="http://schemas.openxmlformats.org/spreadsheetml/2006/main" count="884" uniqueCount="403">
  <si>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</si>
  <si>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</si>
  <si>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</si>
  <si>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</si>
  <si>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</si>
  <si>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</si>
  <si>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</si>
  <si>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</si>
  <si>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</si>
  <si>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</si>
  <si>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</si>
  <si>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</si>
  <si>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</si>
  <si>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</si>
  <si>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</si>
  <si>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</si>
  <si>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</si>
  <si>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</si>
  <si>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</si>
  <si>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</si>
  <si>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</si>
  <si>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</si>
  <si>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</si>
  <si>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</si>
  <si>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</si>
  <si>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</si>
  <si>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</si>
  <si>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</si>
  <si>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</si>
  <si>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</si>
  <si>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</si>
  <si>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</si>
  <si>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</si>
  <si>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</si>
  <si>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</si>
  <si>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</si>
  <si>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</si>
  <si>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</si>
  <si>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</si>
  <si>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</si>
  <si>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</si>
  <si>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</si>
  <si>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</si>
  <si>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</si>
  <si>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</si>
  <si>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</si>
  <si>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</si>
  <si>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</si>
  <si>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</si>
  <si>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</si>
  <si>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</si>
  <si>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</si>
  <si>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</si>
  <si>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</si>
  <si>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</si>
  <si>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</si>
  <si>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</si>
  <si>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</si>
  <si>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</si>
  <si>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</si>
  <si>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</si>
  <si>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</si>
  <si>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</si>
  <si>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</si>
  <si>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</si>
  <si>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</si>
  <si>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</si>
  <si>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</si>
  <si>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</si>
  <si>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</si>
  <si>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</si>
  <si>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</si>
  <si>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</si>
  <si>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</si>
  <si>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</si>
  <si>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</si>
  <si>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</si>
  <si>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</si>
  <si>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</si>
  <si>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</si>
  <si>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</si>
  <si>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</si>
  <si>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</si>
  <si>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</si>
  <si>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</si>
  <si>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</si>
  <si>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</si>
  <si>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</si>
  <si>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</si>
  <si>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</si>
  <si>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</si>
  <si>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</si>
  <si>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</si>
  <si>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</si>
  <si>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</si>
  <si>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</si>
  <si>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</si>
  <si>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</si>
  <si>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</si>
  <si>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</si>
  <si>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</si>
  <si>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</si>
  <si>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</si>
  <si>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</si>
  <si>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</si>
  <si>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</si>
  <si>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</si>
  <si>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</si>
  <si>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</si>
  <si>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</si>
  <si>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</si>
  <si>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</si>
  <si>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</si>
  <si>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</si>
  <si>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</si>
  <si>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</si>
  <si>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</si>
  <si>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</si>
  <si>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</si>
  <si>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</si>
  <si>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</si>
  <si>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</si>
  <si>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</si>
  <si>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</si>
  <si>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</si>
  <si>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</si>
  <si>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</si>
  <si>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</si>
  <si>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</si>
  <si>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</si>
  <si>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</si>
  <si>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</si>
  <si>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</si>
  <si>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</si>
  <si>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</si>
  <si>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</si>
  <si>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</si>
  <si>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</si>
  <si>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驗收</t>
    <phoneticPr fontId="20" type="noConversion"/>
  </si>
  <si>
    <t>水</t>
    <phoneticPr fontId="20" type="noConversion"/>
  </si>
  <si>
    <t>果</t>
    <phoneticPr fontId="20" type="noConversion"/>
  </si>
  <si>
    <t>蘋果</t>
    <phoneticPr fontId="20" type="noConversion"/>
  </si>
  <si>
    <t>鮮</t>
    <phoneticPr fontId="20" type="noConversion"/>
  </si>
  <si>
    <t>奶</t>
    <phoneticPr fontId="20" type="noConversion"/>
  </si>
  <si>
    <t>豆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</si>
  <si>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</si>
  <si>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</si>
  <si>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</si>
  <si>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</si>
  <si>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</si>
  <si>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糖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</si>
  <si>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</si>
  <si>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</si>
  <si>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水果</t>
  </si>
  <si>
    <t>雞蛋</t>
  </si>
  <si>
    <t>紅蘿蔔</t>
  </si>
  <si>
    <t>芭樂</t>
    <phoneticPr fontId="20" type="noConversion"/>
  </si>
  <si>
    <t>豆魚蛋肉類(份)</t>
    <phoneticPr fontId="20" type="noConversion"/>
  </si>
  <si>
    <t>乳品類(份)</t>
    <phoneticPr fontId="20" type="noConversion"/>
  </si>
  <si>
    <t>洋蔥</t>
  </si>
  <si>
    <t>銀絲卷</t>
    <phoneticPr fontId="20" type="noConversion"/>
  </si>
  <si>
    <t>捲</t>
    <phoneticPr fontId="20" type="noConversion"/>
  </si>
  <si>
    <t>玉米</t>
    <phoneticPr fontId="20" type="noConversion"/>
  </si>
  <si>
    <t>蔬</t>
    <phoneticPr fontId="20" type="noConversion"/>
  </si>
  <si>
    <t>香蕉</t>
    <phoneticPr fontId="20" type="noConversion"/>
  </si>
  <si>
    <t>柳丁</t>
    <phoneticPr fontId="20" type="noConversion"/>
  </si>
  <si>
    <t>杏鮑菇</t>
  </si>
  <si>
    <t>蛋</t>
    <phoneticPr fontId="20" type="noConversion"/>
  </si>
  <si>
    <t>玉</t>
    <phoneticPr fontId="20" type="noConversion"/>
  </si>
  <si>
    <t>黑糖饅頭</t>
    <phoneticPr fontId="20" type="noConversion"/>
  </si>
  <si>
    <t>水餃</t>
    <phoneticPr fontId="20" type="noConversion"/>
  </si>
  <si>
    <t>餛飩湯</t>
    <phoneticPr fontId="20" type="noConversion"/>
  </si>
  <si>
    <t>玉米蛋餅</t>
    <phoneticPr fontId="20" type="noConversion"/>
  </si>
  <si>
    <t>西瓜</t>
    <phoneticPr fontId="20" type="noConversion"/>
  </si>
  <si>
    <t>蘿蔔糕</t>
  </si>
  <si>
    <t>蔔</t>
  </si>
  <si>
    <t>糕</t>
  </si>
  <si>
    <t>黑</t>
    <phoneticPr fontId="20" type="noConversion"/>
  </si>
  <si>
    <t>餃</t>
    <phoneticPr fontId="20" type="noConversion"/>
  </si>
  <si>
    <t>玉米粒</t>
    <phoneticPr fontId="20" type="noConversion"/>
  </si>
  <si>
    <t>饅</t>
    <phoneticPr fontId="20" type="noConversion"/>
  </si>
  <si>
    <t>雞蛋0.5顆</t>
    <phoneticPr fontId="20" type="noConversion"/>
  </si>
  <si>
    <t>頭</t>
    <phoneticPr fontId="20" type="noConversion"/>
  </si>
  <si>
    <t>餅</t>
    <phoneticPr fontId="20" type="noConversion"/>
  </si>
  <si>
    <t>蛋餅皮0.5張</t>
    <phoneticPr fontId="20" type="noConversion"/>
  </si>
  <si>
    <t>5月第二週 餐點食譜</t>
    <phoneticPr fontId="20" type="noConversion"/>
  </si>
  <si>
    <t>5月第一週 餐點食譜</t>
    <phoneticPr fontId="20" type="noConversion"/>
  </si>
  <si>
    <t>5月第三週 餐點食譜</t>
    <phoneticPr fontId="20" type="noConversion"/>
  </si>
  <si>
    <t>木瓜</t>
    <phoneticPr fontId="20" type="noConversion"/>
  </si>
  <si>
    <t>白米</t>
  </si>
  <si>
    <t>餅</t>
  </si>
  <si>
    <t>高麗菜</t>
  </si>
  <si>
    <t>小</t>
  </si>
  <si>
    <t>小米</t>
  </si>
  <si>
    <t>餛</t>
    <phoneticPr fontId="20" type="noConversion"/>
  </si>
  <si>
    <t>餛飩</t>
    <phoneticPr fontId="20" type="noConversion"/>
  </si>
  <si>
    <t>玉米粒</t>
  </si>
  <si>
    <t>飩</t>
    <phoneticPr fontId="20" type="noConversion"/>
  </si>
  <si>
    <t>芹菜</t>
    <phoneticPr fontId="20" type="noConversion"/>
  </si>
  <si>
    <t>蔬</t>
  </si>
  <si>
    <t>蛋餅皮</t>
  </si>
  <si>
    <t>菜</t>
  </si>
  <si>
    <t>拌</t>
  </si>
  <si>
    <t>海苔片</t>
  </si>
  <si>
    <t>飯</t>
  </si>
  <si>
    <t>肉鬆</t>
  </si>
  <si>
    <t>5月第五週 餐點食譜</t>
    <phoneticPr fontId="20" type="noConversion"/>
  </si>
  <si>
    <t>5月第四週 餐點食譜</t>
    <phoneticPr fontId="20" type="noConversion"/>
  </si>
  <si>
    <t>吐</t>
    <phoneticPr fontId="20" type="noConversion"/>
  </si>
  <si>
    <t>司</t>
    <phoneticPr fontId="20" type="noConversion"/>
  </si>
  <si>
    <t>絞肉</t>
    <phoneticPr fontId="20" type="noConversion"/>
  </si>
  <si>
    <t>飯</t>
    <phoneticPr fontId="20" type="noConversion"/>
  </si>
  <si>
    <t>紅蘿蔔</t>
    <phoneticPr fontId="20" type="noConversion"/>
  </si>
  <si>
    <t>茄</t>
    <phoneticPr fontId="20" type="noConversion"/>
  </si>
  <si>
    <t>汁</t>
    <phoneticPr fontId="20" type="noConversion"/>
  </si>
  <si>
    <t>番茄醬</t>
    <phoneticPr fontId="20" type="noConversion"/>
  </si>
  <si>
    <t>麵線</t>
    <phoneticPr fontId="20" type="noConversion"/>
  </si>
  <si>
    <t>雞蛋</t>
    <phoneticPr fontId="20" type="noConversion"/>
  </si>
  <si>
    <t>香</t>
    <phoneticPr fontId="20" type="noConversion"/>
  </si>
  <si>
    <t>煎</t>
    <phoneticPr fontId="20" type="noConversion"/>
  </si>
  <si>
    <t>銀絲卷</t>
    <phoneticPr fontId="20" type="noConversion"/>
  </si>
  <si>
    <t>水果蛋糕</t>
    <phoneticPr fontId="20" type="noConversion"/>
  </si>
  <si>
    <t>芝麻包</t>
    <phoneticPr fontId="20" type="noConversion"/>
  </si>
  <si>
    <t>銀</t>
    <phoneticPr fontId="20" type="noConversion"/>
  </si>
  <si>
    <t>絲</t>
    <phoneticPr fontId="20" type="noConversion"/>
  </si>
  <si>
    <t>蛋</t>
    <phoneticPr fontId="20" type="noConversion"/>
  </si>
  <si>
    <t>糕</t>
    <phoneticPr fontId="20" type="noConversion"/>
  </si>
  <si>
    <t>蛋糕</t>
    <phoneticPr fontId="20" type="noConversion"/>
  </si>
  <si>
    <t>麵條</t>
    <phoneticPr fontId="20" type="noConversion"/>
  </si>
  <si>
    <t>芝</t>
    <phoneticPr fontId="20" type="noConversion"/>
  </si>
  <si>
    <t>芝麻包</t>
    <phoneticPr fontId="20" type="noConversion"/>
  </si>
  <si>
    <t>麻</t>
    <phoneticPr fontId="20" type="noConversion"/>
  </si>
  <si>
    <t>包</t>
    <phoneticPr fontId="20" type="noConversion"/>
  </si>
  <si>
    <t>5/1＜三＞</t>
    <phoneticPr fontId="20" type="noConversion"/>
  </si>
  <si>
    <t>5/2＜四＞</t>
    <phoneticPr fontId="20" type="noConversion"/>
  </si>
  <si>
    <t>5/3＜五＞</t>
    <phoneticPr fontId="20" type="noConversion"/>
  </si>
  <si>
    <t>5/6＜一＞</t>
    <phoneticPr fontId="20" type="noConversion"/>
  </si>
  <si>
    <t>5/7＜二＞</t>
    <phoneticPr fontId="20" type="noConversion"/>
  </si>
  <si>
    <t>5/8＜三＞</t>
    <phoneticPr fontId="20" type="noConversion"/>
  </si>
  <si>
    <t>5/9＜四＞</t>
    <phoneticPr fontId="20" type="noConversion"/>
  </si>
  <si>
    <t>5/10＜五＞</t>
    <phoneticPr fontId="20" type="noConversion"/>
  </si>
  <si>
    <t>5/13＜一＞</t>
    <phoneticPr fontId="20" type="noConversion"/>
  </si>
  <si>
    <t>5/14＜二＞</t>
    <phoneticPr fontId="20" type="noConversion"/>
  </si>
  <si>
    <t>5/15＜三＞</t>
    <phoneticPr fontId="20" type="noConversion"/>
  </si>
  <si>
    <t>5/16＜四＞</t>
    <phoneticPr fontId="20" type="noConversion"/>
  </si>
  <si>
    <t>5/17＜五＞</t>
    <phoneticPr fontId="20" type="noConversion"/>
  </si>
  <si>
    <t>5/20＜一＞</t>
    <phoneticPr fontId="20" type="noConversion"/>
  </si>
  <si>
    <t>5/21＜二＞</t>
    <phoneticPr fontId="20" type="noConversion"/>
  </si>
  <si>
    <t>5/22＜三＞</t>
    <phoneticPr fontId="20" type="noConversion"/>
  </si>
  <si>
    <t>5/23＜四＞</t>
    <phoneticPr fontId="20" type="noConversion"/>
  </si>
  <si>
    <t>5/24＜五＞</t>
    <phoneticPr fontId="20" type="noConversion"/>
  </si>
  <si>
    <t>水果</t>
    <phoneticPr fontId="20" type="noConversion"/>
  </si>
  <si>
    <t>5/27＜一＞</t>
    <phoneticPr fontId="20" type="noConversion"/>
  </si>
  <si>
    <t>5/28＜二＞</t>
    <phoneticPr fontId="20" type="noConversion"/>
  </si>
  <si>
    <t>5/29＜三＞</t>
    <phoneticPr fontId="20" type="noConversion"/>
  </si>
  <si>
    <t>5/30＜四＞</t>
    <phoneticPr fontId="20" type="noConversion"/>
  </si>
  <si>
    <t>5/31＜五＞</t>
    <phoneticPr fontId="20" type="noConversion"/>
  </si>
  <si>
    <t>鮮奶</t>
    <phoneticPr fontId="20" type="noConversion"/>
  </si>
  <si>
    <t>鮮奶</t>
    <phoneticPr fontId="20" type="noConversion"/>
  </si>
  <si>
    <t>屏東縣建國國小附設幼兒園113年5月份點心表</t>
    <phoneticPr fontId="20" type="noConversion"/>
  </si>
  <si>
    <t>非基改豆漿低糖高纖</t>
    <phoneticPr fontId="20" type="noConversion"/>
  </si>
  <si>
    <t>非基改豆漿低糖高纖</t>
    <phoneticPr fontId="20" type="noConversion"/>
  </si>
  <si>
    <t>非基改豆漿低糖高纖</t>
    <phoneticPr fontId="20" type="noConversion"/>
  </si>
  <si>
    <t>非基改豆漿低糖高纖</t>
    <phoneticPr fontId="20" type="noConversion"/>
  </si>
  <si>
    <t>小米蔬菜拌飯</t>
    <phoneticPr fontId="20" type="noConversion"/>
  </si>
  <si>
    <t>水果</t>
    <phoneticPr fontId="20" type="noConversion"/>
  </si>
  <si>
    <t>馬</t>
    <phoneticPr fontId="20" type="noConversion"/>
  </si>
  <si>
    <t>拉</t>
    <phoneticPr fontId="20" type="noConversion"/>
  </si>
  <si>
    <t>蘿</t>
    <phoneticPr fontId="20" type="noConversion"/>
  </si>
  <si>
    <t>綠</t>
    <phoneticPr fontId="20" type="noConversion"/>
  </si>
  <si>
    <t>紅豆</t>
    <phoneticPr fontId="20" type="noConversion"/>
  </si>
  <si>
    <t>麥</t>
    <phoneticPr fontId="20" type="noConversion"/>
  </si>
  <si>
    <t>片</t>
    <phoneticPr fontId="20" type="noConversion"/>
  </si>
  <si>
    <t>粥</t>
    <phoneticPr fontId="20" type="noConversion"/>
  </si>
  <si>
    <t>綠豆</t>
    <phoneticPr fontId="20" type="noConversion"/>
  </si>
  <si>
    <t>麥片</t>
    <phoneticPr fontId="20" type="noConversion"/>
  </si>
  <si>
    <t>通</t>
    <phoneticPr fontId="20" type="noConversion"/>
  </si>
  <si>
    <t>心</t>
    <phoneticPr fontId="20" type="noConversion"/>
  </si>
  <si>
    <t>麵</t>
    <phoneticPr fontId="20" type="noConversion"/>
  </si>
  <si>
    <t>香煎蘿蔔糕+蛋</t>
    <phoneticPr fontId="20" type="noConversion"/>
  </si>
  <si>
    <t>+</t>
    <phoneticPr fontId="20" type="noConversion"/>
  </si>
  <si>
    <t>蛋</t>
    <phoneticPr fontId="20" type="noConversion"/>
  </si>
  <si>
    <t>綠豆燕麥粥</t>
    <phoneticPr fontId="20" type="noConversion"/>
  </si>
  <si>
    <t>白米</t>
    <phoneticPr fontId="20" type="noConversion"/>
  </si>
  <si>
    <t>茄汁通心麵</t>
    <phoneticPr fontId="20" type="noConversion"/>
  </si>
  <si>
    <t>黑糖饅頭</t>
    <phoneticPr fontId="20" type="noConversion"/>
  </si>
  <si>
    <t>什錦炒飯</t>
    <phoneticPr fontId="20" type="noConversion"/>
  </si>
  <si>
    <t>蔬菜蛋餅</t>
    <phoneticPr fontId="20" type="noConversion"/>
  </si>
  <si>
    <t>全麥吐司</t>
    <phoneticPr fontId="20" type="noConversion"/>
  </si>
  <si>
    <t>關東煮</t>
    <phoneticPr fontId="20" type="noConversion"/>
  </si>
  <si>
    <t>烤地瓜</t>
    <phoneticPr fontId="20" type="noConversion"/>
  </si>
  <si>
    <t>水餃5顆</t>
    <phoneticPr fontId="20" type="noConversion"/>
  </si>
  <si>
    <t>紅豆紫米湯</t>
    <phoneticPr fontId="20" type="noConversion"/>
  </si>
  <si>
    <t>紅</t>
    <phoneticPr fontId="20" type="noConversion"/>
  </si>
  <si>
    <t>豆</t>
    <phoneticPr fontId="20" type="noConversion"/>
  </si>
  <si>
    <t>紫</t>
    <phoneticPr fontId="20" type="noConversion"/>
  </si>
  <si>
    <t>米</t>
    <phoneticPr fontId="20" type="noConversion"/>
  </si>
  <si>
    <t>湯</t>
    <phoneticPr fontId="20" type="noConversion"/>
  </si>
  <si>
    <t>紫米</t>
    <phoneticPr fontId="20" type="noConversion"/>
  </si>
  <si>
    <t>二砂</t>
    <phoneticPr fontId="20" type="noConversion"/>
  </si>
  <si>
    <t>香薯蔬菜濃湯</t>
    <phoneticPr fontId="20" type="noConversion"/>
  </si>
  <si>
    <t>香</t>
    <phoneticPr fontId="20" type="noConversion"/>
  </si>
  <si>
    <t>薯</t>
    <phoneticPr fontId="20" type="noConversion"/>
  </si>
  <si>
    <t>玉</t>
    <phoneticPr fontId="20" type="noConversion"/>
  </si>
  <si>
    <t>米</t>
    <phoneticPr fontId="20" type="noConversion"/>
  </si>
  <si>
    <t>濃</t>
    <phoneticPr fontId="20" type="noConversion"/>
  </si>
  <si>
    <t>湯</t>
    <phoneticPr fontId="20" type="noConversion"/>
  </si>
  <si>
    <t>馬鈴薯</t>
    <phoneticPr fontId="20" type="noConversion"/>
  </si>
  <si>
    <t>奶粉</t>
    <phoneticPr fontId="20" type="noConversion"/>
  </si>
  <si>
    <t>絞肉</t>
    <phoneticPr fontId="20" type="noConversion"/>
  </si>
  <si>
    <t>什</t>
    <phoneticPr fontId="20" type="noConversion"/>
  </si>
  <si>
    <t>錦</t>
    <phoneticPr fontId="20" type="noConversion"/>
  </si>
  <si>
    <t>雞蛋</t>
    <phoneticPr fontId="20" type="noConversion"/>
  </si>
  <si>
    <t>蛋餅皮</t>
    <phoneticPr fontId="20" type="noConversion"/>
  </si>
  <si>
    <t>0.5片</t>
    <phoneticPr fontId="20" type="noConversion"/>
  </si>
  <si>
    <t>0.5粒</t>
    <phoneticPr fontId="20" type="noConversion"/>
  </si>
  <si>
    <t>蔬菜瘦肉粥</t>
    <phoneticPr fontId="20" type="noConversion"/>
  </si>
  <si>
    <t>瘦</t>
    <phoneticPr fontId="20" type="noConversion"/>
  </si>
  <si>
    <t>肉</t>
    <phoneticPr fontId="20" type="noConversion"/>
  </si>
  <si>
    <t>粥</t>
    <phoneticPr fontId="20" type="noConversion"/>
  </si>
  <si>
    <t>肉絲</t>
    <phoneticPr fontId="20" type="noConversion"/>
  </si>
  <si>
    <t>皮蛋</t>
    <phoneticPr fontId="20" type="noConversion"/>
  </si>
  <si>
    <t>雞蛋</t>
    <phoneticPr fontId="20" type="noConversion"/>
  </si>
  <si>
    <t>鍋燒冬粉</t>
    <phoneticPr fontId="20" type="noConversion"/>
  </si>
  <si>
    <t>鍋</t>
    <phoneticPr fontId="20" type="noConversion"/>
  </si>
  <si>
    <t>燒</t>
    <phoneticPr fontId="20" type="noConversion"/>
  </si>
  <si>
    <t>冬</t>
    <phoneticPr fontId="20" type="noConversion"/>
  </si>
  <si>
    <t>粉</t>
    <phoneticPr fontId="20" type="noConversion"/>
  </si>
  <si>
    <t>冬粉</t>
    <phoneticPr fontId="20" type="noConversion"/>
  </si>
  <si>
    <t>火鍋料</t>
    <phoneticPr fontId="20" type="noConversion"/>
  </si>
  <si>
    <t>香菇</t>
    <phoneticPr fontId="20" type="noConversion"/>
  </si>
  <si>
    <t>全</t>
    <phoneticPr fontId="20" type="noConversion"/>
  </si>
  <si>
    <t>麥</t>
    <phoneticPr fontId="20" type="noConversion"/>
  </si>
  <si>
    <t>全麥吐司</t>
    <phoneticPr fontId="20" type="noConversion"/>
  </si>
  <si>
    <t>絲</t>
    <phoneticPr fontId="20" type="noConversion"/>
  </si>
  <si>
    <t>瓜</t>
    <phoneticPr fontId="20" type="noConversion"/>
  </si>
  <si>
    <t>絲瓜</t>
    <phoneticPr fontId="20" type="noConversion"/>
  </si>
  <si>
    <t>蛋</t>
    <phoneticPr fontId="20" type="noConversion"/>
  </si>
  <si>
    <t>麵</t>
    <phoneticPr fontId="20" type="noConversion"/>
  </si>
  <si>
    <t>線</t>
    <phoneticPr fontId="20" type="noConversion"/>
  </si>
  <si>
    <t>饅</t>
    <phoneticPr fontId="20" type="noConversion"/>
  </si>
  <si>
    <t>頭</t>
    <phoneticPr fontId="20" type="noConversion"/>
  </si>
  <si>
    <t>小饅頭</t>
    <phoneticPr fontId="20" type="noConversion"/>
  </si>
  <si>
    <t>關</t>
    <phoneticPr fontId="20" type="noConversion"/>
  </si>
  <si>
    <t>黑輪</t>
    <phoneticPr fontId="20" type="noConversion"/>
  </si>
  <si>
    <t>東</t>
    <phoneticPr fontId="20" type="noConversion"/>
  </si>
  <si>
    <t>蘿蔔</t>
    <phoneticPr fontId="20" type="noConversion"/>
  </si>
  <si>
    <t>煮</t>
    <phoneticPr fontId="20" type="noConversion"/>
  </si>
  <si>
    <t>玉米</t>
    <phoneticPr fontId="20" type="noConversion"/>
  </si>
  <si>
    <t>南瓜</t>
    <phoneticPr fontId="20" type="noConversion"/>
  </si>
  <si>
    <t>豆</t>
    <phoneticPr fontId="20" type="noConversion"/>
  </si>
  <si>
    <t>非基改豆漿</t>
    <phoneticPr fontId="20" type="noConversion"/>
  </si>
  <si>
    <t>(3大)</t>
    <phoneticPr fontId="20" type="noConversion"/>
  </si>
  <si>
    <t>漿</t>
    <phoneticPr fontId="20" type="noConversion"/>
  </si>
  <si>
    <t>(低糖高纖)</t>
    <phoneticPr fontId="20" type="noConversion"/>
  </si>
  <si>
    <t>(3小)</t>
    <phoneticPr fontId="20" type="noConversion"/>
  </si>
  <si>
    <t>豆</t>
    <phoneticPr fontId="20" type="noConversion"/>
  </si>
  <si>
    <t>非基改豆漿</t>
    <phoneticPr fontId="20" type="noConversion"/>
  </si>
  <si>
    <t>(3大)</t>
    <phoneticPr fontId="20" type="noConversion"/>
  </si>
  <si>
    <t>漿</t>
    <phoneticPr fontId="20" type="noConversion"/>
  </si>
  <si>
    <t>(3小)</t>
    <phoneticPr fontId="20" type="noConversion"/>
  </si>
  <si>
    <t>非基改豆漿</t>
    <phoneticPr fontId="20" type="noConversion"/>
  </si>
  <si>
    <t>漿</t>
    <phoneticPr fontId="20" type="noConversion"/>
  </si>
  <si>
    <t>(3小)</t>
    <phoneticPr fontId="20" type="noConversion"/>
  </si>
  <si>
    <t>(3大)</t>
    <phoneticPr fontId="20" type="noConversion"/>
  </si>
  <si>
    <t>漿</t>
    <phoneticPr fontId="20" type="noConversion"/>
  </si>
  <si>
    <t>(低糖高纖)</t>
    <phoneticPr fontId="20" type="noConversion"/>
  </si>
  <si>
    <t>(3小)</t>
    <phoneticPr fontId="20" type="noConversion"/>
  </si>
  <si>
    <t>豆</t>
    <phoneticPr fontId="20" type="noConversion"/>
  </si>
  <si>
    <t>非基改豆漿</t>
    <phoneticPr fontId="20" type="noConversion"/>
  </si>
  <si>
    <t>豆</t>
    <phoneticPr fontId="20" type="noConversion"/>
  </si>
  <si>
    <t>非基改豆漿</t>
    <phoneticPr fontId="20" type="noConversion"/>
  </si>
  <si>
    <t>(3大)</t>
    <phoneticPr fontId="20" type="noConversion"/>
  </si>
  <si>
    <t>漿</t>
    <phoneticPr fontId="20" type="noConversion"/>
  </si>
  <si>
    <t>(低糖高纖)</t>
    <phoneticPr fontId="20" type="noConversion"/>
  </si>
  <si>
    <t>(3小)</t>
    <phoneticPr fontId="20" type="noConversion"/>
  </si>
  <si>
    <t>豆</t>
    <phoneticPr fontId="20" type="noConversion"/>
  </si>
  <si>
    <t>非基改豆漿</t>
    <phoneticPr fontId="20" type="noConversion"/>
  </si>
  <si>
    <t>漿</t>
    <phoneticPr fontId="20" type="noConversion"/>
  </si>
  <si>
    <t>(低糖高纖)</t>
    <phoneticPr fontId="20" type="noConversion"/>
  </si>
  <si>
    <t>(3小)</t>
    <phoneticPr fontId="20" type="noConversion"/>
  </si>
  <si>
    <t>豆</t>
    <phoneticPr fontId="20" type="noConversion"/>
  </si>
  <si>
    <t>(3大)</t>
    <phoneticPr fontId="20" type="noConversion"/>
  </si>
  <si>
    <t>烤</t>
    <phoneticPr fontId="20" type="noConversion"/>
  </si>
  <si>
    <t>地</t>
    <phoneticPr fontId="20" type="noConversion"/>
  </si>
  <si>
    <t>烤地瓜</t>
    <phoneticPr fontId="20" type="noConversion"/>
  </si>
  <si>
    <t>高麗菜</t>
    <phoneticPr fontId="20" type="noConversion"/>
  </si>
  <si>
    <t>+</t>
    <phoneticPr fontId="20" type="noConversion"/>
  </si>
  <si>
    <t>蔬</t>
    <phoneticPr fontId="20" type="noConversion"/>
  </si>
  <si>
    <t>芭樂</t>
    <phoneticPr fontId="20" type="noConversion"/>
  </si>
  <si>
    <t>木瓜</t>
    <phoneticPr fontId="20" type="noConversion"/>
  </si>
  <si>
    <t>奇異果</t>
    <phoneticPr fontId="20" type="noConversion"/>
  </si>
  <si>
    <t>香瓜</t>
    <phoneticPr fontId="20" type="noConversion"/>
  </si>
  <si>
    <t>原味蛋餅</t>
    <phoneticPr fontId="20" type="noConversion"/>
  </si>
  <si>
    <t>原</t>
    <phoneticPr fontId="20" type="noConversion"/>
  </si>
  <si>
    <t>蛋</t>
    <phoneticPr fontId="20" type="noConversion"/>
  </si>
  <si>
    <t>絲瓜麵線</t>
    <phoneticPr fontId="20" type="noConversion"/>
  </si>
  <si>
    <t>雜</t>
    <phoneticPr fontId="20" type="noConversion"/>
  </si>
  <si>
    <t>糧</t>
    <phoneticPr fontId="20" type="noConversion"/>
  </si>
  <si>
    <t>雜糧饅頭</t>
    <phoneticPr fontId="20" type="noConversion"/>
  </si>
  <si>
    <t>鮮肉包</t>
    <phoneticPr fontId="20" type="noConversion"/>
  </si>
  <si>
    <t>鮮肉包</t>
    <phoneticPr fontId="20" type="noConversion"/>
  </si>
  <si>
    <t>食譜設計：福園餐廳          園主任:林珮君           校長:施世治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</si>
</sst>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_);[Red]\(0\)"/>
    <numFmt numFmtId="178" formatCode="0.0_);[Red]\(0.0\)"/>
    <numFmt numFmtId="179" formatCode="0.0_ "/>
    <numFmt numFmtId="180" formatCode="0.00_ "/>
  </numFmts>
  <fonts count="86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6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36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7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7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8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42" fillId="27" borderId="11" xfId="0" applyFont="1" applyFill="1" applyBorder="1" applyAlignment="1">
      <alignment horizontal="center" vertical="center" shrinkToFi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0" fontId="23" fillId="0" borderId="15" xfId="0" applyFont="1" applyBorder="1">
      <alignment vertical="center"/>
    </xf>
    <xf numFmtId="0" fontId="23" fillId="0" borderId="11" xfId="0" applyFont="1" applyBorder="1">
      <alignment vertical="center"/>
    </xf>
    <xf numFmtId="0" fontId="79" fillId="27" borderId="30" xfId="0" applyFont="1" applyFill="1" applyBorder="1" applyAlignment="1">
      <alignment horizontal="justify" vertical="center" readingOrder="1"/>
    </xf>
    <xf numFmtId="0" fontId="80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179" fontId="77" fillId="27" borderId="16" xfId="0" applyNumberFormat="1" applyFont="1" applyFill="1" applyBorder="1" applyAlignment="1">
      <alignment horizontal="center" vertical="center" wrapText="1"/>
    </xf>
    <xf numFmtId="0" fontId="80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1" fillId="27" borderId="31" xfId="0" applyNumberFormat="1" applyFont="1" applyFill="1" applyBorder="1" applyAlignment="1">
      <alignment horizontal="center" vertical="center" wrapText="1"/>
    </xf>
    <xf numFmtId="179" fontId="81" fillId="27" borderId="16" xfId="0" applyNumberFormat="1" applyFont="1" applyFill="1" applyBorder="1" applyAlignment="1">
      <alignment horizontal="center" vertical="center" wrapText="1"/>
    </xf>
    <xf numFmtId="177" fontId="81" fillId="27" borderId="25" xfId="0" applyNumberFormat="1" applyFont="1" applyFill="1" applyBorder="1" applyAlignment="1">
      <alignment horizontal="center" vertical="center" wrapText="1"/>
    </xf>
    <xf numFmtId="0" fontId="80" fillId="27" borderId="11" xfId="0" applyFont="1" applyFill="1" applyBorder="1" applyAlignment="1">
      <alignment horizontal="center" vertical="center" wrapText="1"/>
    </xf>
    <xf numFmtId="179" fontId="77" fillId="27" borderId="11" xfId="0" applyNumberFormat="1" applyFont="1" applyFill="1" applyBorder="1" applyAlignment="1">
      <alignment horizontal="center" vertical="center" wrapText="1"/>
    </xf>
    <xf numFmtId="179" fontId="77" fillId="27" borderId="18" xfId="0" applyNumberFormat="1" applyFont="1" applyFill="1" applyBorder="1" applyAlignment="1">
      <alignment horizontal="center" vertical="center" wrapText="1"/>
    </xf>
    <xf numFmtId="179" fontId="81" fillId="27" borderId="18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179" fontId="81" fillId="27" borderId="12" xfId="0" applyNumberFormat="1" applyFont="1" applyFill="1" applyBorder="1" applyAlignment="1">
      <alignment horizontal="center" vertical="center" wrapText="1"/>
    </xf>
    <xf numFmtId="179" fontId="77" fillId="27" borderId="29" xfId="0" applyNumberFormat="1" applyFont="1" applyFill="1" applyBorder="1" applyAlignment="1">
      <alignment horizontal="center" vertical="center" wrapText="1"/>
    </xf>
    <xf numFmtId="0" fontId="82" fillId="27" borderId="12" xfId="0" applyFont="1" applyFill="1" applyBorder="1" applyAlignment="1">
      <alignment horizontal="left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179" fontId="59" fillId="0" borderId="11" xfId="0" applyNumberFormat="1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0" fontId="22" fillId="27" borderId="10" xfId="0" applyFont="1" applyFill="1" applyBorder="1" applyAlignment="1">
      <alignment horizontal="left" vertical="top" wrapText="1"/>
    </xf>
    <xf numFmtId="179" fontId="53" fillId="0" borderId="10" xfId="0" applyNumberFormat="1" applyFont="1" applyBorder="1" applyAlignment="1">
      <alignment horizontal="center" vertical="center" wrapText="1"/>
    </xf>
    <xf numFmtId="0" fontId="79" fillId="27" borderId="34" xfId="0" applyFont="1" applyFill="1" applyBorder="1" applyAlignment="1">
      <alignment horizontal="justify" vertical="center" readingOrder="1"/>
    </xf>
    <xf numFmtId="0" fontId="82" fillId="27" borderId="14" xfId="0" applyFont="1" applyFill="1" applyBorder="1" applyAlignment="1">
      <alignment horizontal="left" vertical="center" wrapText="1"/>
    </xf>
    <xf numFmtId="0" fontId="82" fillId="27" borderId="10" xfId="0" applyFont="1" applyFill="1" applyBorder="1" applyAlignment="1">
      <alignment horizontal="left" vertical="center" wrapText="1"/>
    </xf>
    <xf numFmtId="0" fontId="79" fillId="27" borderId="30" xfId="0" applyFont="1" applyFill="1" applyBorder="1" applyAlignment="1">
      <alignment horizontal="justify" vertical="center" wrapText="1" readingOrder="1"/>
    </xf>
    <xf numFmtId="0" fontId="25" fillId="0" borderId="20" xfId="0" applyFont="1" applyBorder="1" applyAlignment="1">
      <alignment vertical="center" wrapText="1"/>
    </xf>
    <xf numFmtId="0" fontId="79" fillId="27" borderId="35" xfId="0" applyFont="1" applyFill="1" applyBorder="1" applyAlignment="1">
      <alignment horizontal="justify" vertical="center" readingOrder="1"/>
    </xf>
    <xf numFmtId="0" fontId="82" fillId="27" borderId="17" xfId="0" applyFont="1" applyFill="1" applyBorder="1" applyAlignment="1">
      <alignment horizontal="left" vertical="center" wrapText="1"/>
    </xf>
    <xf numFmtId="0" fontId="80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7" fontId="81" fillId="27" borderId="36" xfId="0" applyNumberFormat="1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177" fontId="81" fillId="27" borderId="37" xfId="0" applyNumberFormat="1" applyFont="1" applyFill="1" applyBorder="1" applyAlignment="1">
      <alignment horizontal="center" vertical="center" wrapText="1"/>
    </xf>
    <xf numFmtId="0" fontId="79" fillId="27" borderId="24" xfId="0" applyFont="1" applyFill="1" applyBorder="1" applyAlignment="1">
      <alignment horizontal="justify" vertical="center" readingOrder="1"/>
    </xf>
    <xf numFmtId="0" fontId="82" fillId="27" borderId="13" xfId="0" applyFont="1" applyFill="1" applyBorder="1" applyAlignment="1">
      <alignment vertical="center" wrapText="1"/>
    </xf>
    <xf numFmtId="0" fontId="82" fillId="27" borderId="11" xfId="0" applyFont="1" applyFill="1" applyBorder="1" applyAlignment="1">
      <alignment horizontal="left" vertical="center" wrapText="1"/>
    </xf>
    <xf numFmtId="0" fontId="82" fillId="27" borderId="20" xfId="0" applyFont="1" applyFill="1" applyBorder="1" applyAlignment="1">
      <alignment vertical="center" wrapText="1"/>
    </xf>
    <xf numFmtId="179" fontId="81" fillId="27" borderId="11" xfId="0" applyNumberFormat="1" applyFont="1" applyFill="1" applyBorder="1" applyAlignment="1">
      <alignment horizontal="center" vertical="center" wrapText="1"/>
    </xf>
    <xf numFmtId="0" fontId="82" fillId="27" borderId="13" xfId="0" applyFont="1" applyFill="1" applyBorder="1" applyAlignment="1">
      <alignment horizontal="left" vertical="center" wrapText="1"/>
    </xf>
    <xf numFmtId="0" fontId="84" fillId="27" borderId="10" xfId="0" applyFont="1" applyFill="1" applyBorder="1" applyAlignment="1">
      <alignment horizontal="center" vertical="center" wrapText="1"/>
    </xf>
    <xf numFmtId="179" fontId="81" fillId="27" borderId="10" xfId="0" applyNumberFormat="1" applyFont="1" applyFill="1" applyBorder="1" applyAlignment="1">
      <alignment horizontal="center" vertical="center" wrapText="1"/>
    </xf>
    <xf numFmtId="0" fontId="82" fillId="27" borderId="33" xfId="0" applyFont="1" applyFill="1" applyBorder="1" applyAlignment="1">
      <alignment horizontal="left" vertical="center" wrapText="1"/>
    </xf>
    <xf numFmtId="0" fontId="82" fillId="27" borderId="33" xfId="0" applyFont="1" applyFill="1" applyBorder="1" applyAlignment="1">
      <alignment vertical="center" wrapText="1"/>
    </xf>
    <xf numFmtId="179" fontId="81" fillId="27" borderId="29" xfId="0" applyNumberFormat="1" applyFont="1" applyFill="1" applyBorder="1" applyAlignment="1">
      <alignment horizontal="center" vertical="center" wrapText="1"/>
    </xf>
    <xf numFmtId="0" fontId="84" fillId="27" borderId="11" xfId="0" applyFont="1" applyFill="1" applyBorder="1" applyAlignment="1">
      <alignment horizontal="center" vertical="center" wrapText="1"/>
    </xf>
    <xf numFmtId="0" fontId="79" fillId="27" borderId="38" xfId="0" applyFont="1" applyFill="1" applyBorder="1" applyAlignment="1">
      <alignment horizontal="justify" vertical="center" readingOrder="1"/>
    </xf>
    <xf numFmtId="179" fontId="77" fillId="0" borderId="11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0" fontId="79" fillId="27" borderId="24" xfId="0" applyFont="1" applyFill="1" applyBorder="1" applyAlignment="1">
      <alignment horizontal="justify" vertical="center" wrapText="1" readingOrder="1"/>
    </xf>
    <xf numFmtId="0" fontId="80" fillId="27" borderId="12" xfId="0" applyFont="1" applyFill="1" applyBorder="1" applyAlignment="1">
      <alignment horizontal="center" vertical="center" wrapText="1"/>
    </xf>
    <xf numFmtId="177" fontId="81" fillId="27" borderId="39" xfId="0" applyNumberFormat="1" applyFont="1" applyFill="1" applyBorder="1" applyAlignment="1">
      <alignment horizontal="center" vertical="center" wrapText="1"/>
    </xf>
    <xf numFmtId="0" fontId="82" fillId="0" borderId="20" xfId="0" applyFont="1" applyBorder="1" applyAlignment="1">
      <alignment vertical="center" wrapText="1"/>
    </xf>
    <xf numFmtId="0" fontId="26" fillId="0" borderId="0" xfId="0" applyFont="1">
      <alignment vertical="center"/>
    </xf>
    <xf numFmtId="0" fontId="73" fillId="27" borderId="40" xfId="0" applyFont="1" applyFill="1" applyBorder="1" applyAlignment="1">
      <alignment horizontal="center" vertical="center" wrapText="1"/>
    </xf>
    <xf numFmtId="0" fontId="75" fillId="27" borderId="41" xfId="0" applyFont="1" applyFill="1" applyBorder="1" applyAlignment="1">
      <alignment horizontal="center" vertical="center" wrapText="1"/>
    </xf>
    <xf numFmtId="177" fontId="76" fillId="27" borderId="42" xfId="0" applyNumberFormat="1" applyFont="1" applyFill="1" applyBorder="1" applyAlignment="1">
      <alignment horizontal="center" vertical="center" wrapText="1" shrinkToFit="1"/>
    </xf>
    <xf numFmtId="179" fontId="77" fillId="0" borderId="10" xfId="0" applyNumberFormat="1" applyFont="1" applyBorder="1" applyAlignment="1">
      <alignment horizontal="center" vertical="center" wrapText="1"/>
    </xf>
    <xf numFmtId="0" fontId="82" fillId="0" borderId="13" xfId="0" applyFont="1" applyBorder="1" applyAlignment="1">
      <alignment vertical="center" wrapText="1"/>
    </xf>
    <xf numFmtId="0" fontId="82" fillId="0" borderId="33" xfId="0" applyFont="1" applyBorder="1" applyAlignment="1">
      <alignment vertical="center" wrapText="1"/>
    </xf>
    <xf numFmtId="0" fontId="82" fillId="0" borderId="13" xfId="0" applyFont="1" applyBorder="1" applyAlignment="1">
      <alignment horizontal="left" vertical="center" wrapText="1"/>
    </xf>
    <xf numFmtId="0" fontId="82" fillId="0" borderId="33" xfId="0" applyFont="1" applyBorder="1" applyAlignment="1">
      <alignment horizontal="left" vertical="center" wrapText="1"/>
    </xf>
    <xf numFmtId="0" fontId="0" fillId="0" borderId="0" xfId="0">
      <alignment vertical="center"/>
    </xf>
    <xf numFmtId="180" fontId="85" fillId="27" borderId="11" xfId="0" applyNumberFormat="1" applyFont="1" applyFill="1" applyBorder="1" applyAlignment="1">
      <alignment horizontal="center" vertical="center" wrapText="1"/>
    </xf>
    <xf numFmtId="0" fontId="29" fillId="27" borderId="10" xfId="0" applyFont="1" applyFill="1" applyBorder="1" applyAlignment="1">
      <alignment horizontal="center" vertical="center" wrapText="1"/>
    </xf>
    <xf numFmtId="0" fontId="85" fillId="0" borderId="12" xfId="0" applyFont="1" applyBorder="1" applyAlignment="1">
      <alignment horizontal="center" vertical="center" wrapText="1"/>
    </xf>
    <xf numFmtId="0" fontId="83" fillId="0" borderId="0" xfId="0" applyFont="1">
      <alignment vertical="center"/>
    </xf>
    <xf numFmtId="0" fontId="0" fillId="0" borderId="0" xfId="0">
      <alignment vertical="center"/>
    </xf>
    <xf numFmtId="0" fontId="74" fillId="27" borderId="41" xfId="0" applyFont="1" applyFill="1" applyBorder="1" applyAlignment="1">
      <alignment horizontal="center" vertical="center"/>
    </xf>
    <xf numFmtId="0" fontId="74" fillId="27" borderId="34" xfId="0" applyFont="1" applyFill="1" applyBorder="1" applyAlignment="1">
      <alignment horizontal="center" vertical="center"/>
    </xf>
    <xf numFmtId="0" fontId="78" fillId="27" borderId="14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0" fillId="0" borderId="0" xfId="0" applyFont="1" applyAlignment="1">
      <alignment horizontal="right" vertical="center"/>
    </xf>
    <xf numFmtId="0" fontId="24" fillId="0" borderId="32" xfId="0" applyFont="1" applyBorder="1">
      <alignment vertical="center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9" fillId="0" borderId="26" xfId="0" applyFont="1" applyBorder="1" applyAlignment="1">
      <alignment horizontal="left" vertical="center"/>
    </xf>
    <xf numFmtId="0" fontId="28" fillId="0" borderId="26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0" fontId="19" fillId="27" borderId="0" xfId="0" applyFont="1" applyFill="1" applyAlignment="1">
      <alignment horizontal="left" vertical="center" shrinkToFi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tabSelected="1" zoomScaleNormal="100" workbookViewId="0">
      <selection activeCell="A27" sqref="A27:S27"/>
    </sheetView>
  </sheetViews>
  <sheetFormatPr defaultRowHeight="16.5"/>
  <cols>
    <col min="1" max="1" width="10.875" style="8" customWidth="1"/>
    <col min="2" max="2" width="14.375" style="220" customWidth="1"/>
    <col min="3" max="3" width="4" style="38" customWidth="1"/>
    <col min="4" max="4" width="3" customWidth="1"/>
    <col min="5" max="6" width="3.125" customWidth="1"/>
    <col min="7" max="9" width="3.5" customWidth="1"/>
    <col min="10" max="10" width="3.125" customWidth="1"/>
    <col min="11" max="11" width="18.125" style="220" customWidth="1"/>
    <col min="12" max="12" width="7.625" style="38" customWidth="1"/>
    <col min="13" max="13" width="3.5" customWidth="1"/>
    <col min="14" max="15" width="3.375" customWidth="1"/>
    <col min="16" max="16" width="3.5" customWidth="1"/>
    <col min="17" max="17" width="3.375" customWidth="1"/>
    <col min="18" max="18" width="3.125" customWidth="1"/>
    <col min="19" max="19" width="4.5" customWidth="1"/>
  </cols>
  <sheetData>
    <row r="1" spans="1:19" ht="21">
      <c r="A1" s="310" t="s">
        <v>259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</row>
    <row r="2" spans="1:19" ht="24" customHeight="1" thickBot="1">
      <c r="B2" s="311"/>
      <c r="C2" s="311"/>
      <c r="D2" s="311"/>
      <c r="E2" s="311"/>
      <c r="F2" s="311"/>
      <c r="G2" s="311"/>
      <c r="H2" s="311"/>
      <c r="I2" s="311"/>
      <c r="J2" s="311"/>
      <c r="L2" s="221"/>
      <c r="M2" s="222"/>
      <c r="N2" s="223"/>
      <c r="O2" s="223"/>
      <c r="P2" s="223"/>
      <c r="Q2" s="223"/>
    </row>
    <row r="3" spans="1:19" ht="78" customHeight="1">
      <c r="A3" s="293" t="s">
        <v>126</v>
      </c>
      <c r="B3" s="307" t="s">
        <v>127</v>
      </c>
      <c r="C3" s="307"/>
      <c r="D3" s="294" t="s">
        <v>53</v>
      </c>
      <c r="E3" s="294" t="s">
        <v>128</v>
      </c>
      <c r="F3" s="294" t="s">
        <v>129</v>
      </c>
      <c r="G3" s="294" t="s">
        <v>158</v>
      </c>
      <c r="H3" s="294" t="s">
        <v>130</v>
      </c>
      <c r="I3" s="294" t="s">
        <v>157</v>
      </c>
      <c r="J3" s="295" t="s">
        <v>151</v>
      </c>
      <c r="K3" s="308" t="s">
        <v>131</v>
      </c>
      <c r="L3" s="309"/>
      <c r="M3" s="294" t="s">
        <v>53</v>
      </c>
      <c r="N3" s="294" t="s">
        <v>128</v>
      </c>
      <c r="O3" s="294" t="s">
        <v>129</v>
      </c>
      <c r="P3" s="294" t="s">
        <v>158</v>
      </c>
      <c r="Q3" s="294" t="s">
        <v>130</v>
      </c>
      <c r="R3" s="294" t="s">
        <v>157</v>
      </c>
      <c r="S3" s="295" t="s">
        <v>151</v>
      </c>
    </row>
    <row r="4" spans="1:19" ht="30" customHeight="1">
      <c r="A4" s="264" t="s">
        <v>233</v>
      </c>
      <c r="B4" s="263" t="s">
        <v>265</v>
      </c>
      <c r="C4" s="239"/>
      <c r="D4" s="240"/>
      <c r="E4" s="240"/>
      <c r="F4" s="240"/>
      <c r="G4" s="240"/>
      <c r="H4" s="240">
        <v>1.5</v>
      </c>
      <c r="I4" s="240"/>
      <c r="J4" s="246">
        <f t="shared" ref="J4" si="0">(D4*70)+(E4*45)+(F4*25)+(G4*150)+(H4*60)+(I4*75)</f>
        <v>90</v>
      </c>
      <c r="K4" s="291" t="s">
        <v>400</v>
      </c>
      <c r="L4" s="302" t="s">
        <v>260</v>
      </c>
      <c r="M4" s="296">
        <v>1</v>
      </c>
      <c r="N4" s="296">
        <v>0.5</v>
      </c>
      <c r="O4" s="296">
        <v>0.3</v>
      </c>
      <c r="P4" s="296"/>
      <c r="Q4" s="296"/>
      <c r="R4" s="296">
        <v>0.5</v>
      </c>
      <c r="S4" s="246">
        <v>138</v>
      </c>
    </row>
    <row r="5" spans="1:19" ht="30" customHeight="1">
      <c r="A5" s="238" t="s">
        <v>234</v>
      </c>
      <c r="B5" s="263" t="s">
        <v>258</v>
      </c>
      <c r="C5" s="239"/>
      <c r="D5" s="240"/>
      <c r="E5" s="240"/>
      <c r="F5" s="240"/>
      <c r="G5" s="240">
        <v>0.8</v>
      </c>
      <c r="H5" s="240"/>
      <c r="I5" s="240"/>
      <c r="J5" s="246">
        <f t="shared" ref="J5:J16" si="1">(D5*70)+(E5*45)+(F5*25)+(G5*150)+(H5*60)+(I5*75)</f>
        <v>120</v>
      </c>
      <c r="K5" s="274" t="s">
        <v>279</v>
      </c>
      <c r="L5" s="303"/>
      <c r="M5" s="240">
        <v>1</v>
      </c>
      <c r="N5" s="240">
        <v>0.2</v>
      </c>
      <c r="O5" s="240">
        <v>0.3</v>
      </c>
      <c r="P5" s="240">
        <v>0</v>
      </c>
      <c r="Q5" s="240">
        <v>0</v>
      </c>
      <c r="R5" s="240">
        <v>0.3</v>
      </c>
      <c r="S5" s="246">
        <f t="shared" ref="S5:S26" si="2">(M5*70)+(N5*45)+(O5*25)+(P5*150)+(Q5*60)+(R5*75)</f>
        <v>109</v>
      </c>
    </row>
    <row r="6" spans="1:19" ht="30" customHeight="1" thickBot="1">
      <c r="A6" s="273" t="s">
        <v>235</v>
      </c>
      <c r="B6" s="254" t="s">
        <v>153</v>
      </c>
      <c r="C6" s="289"/>
      <c r="D6" s="251"/>
      <c r="E6" s="251"/>
      <c r="F6" s="251"/>
      <c r="G6" s="251"/>
      <c r="H6" s="251">
        <v>1</v>
      </c>
      <c r="I6" s="251"/>
      <c r="J6" s="290">
        <f t="shared" si="1"/>
        <v>60</v>
      </c>
      <c r="K6" s="298" t="s">
        <v>220</v>
      </c>
      <c r="L6" s="304" t="s">
        <v>261</v>
      </c>
      <c r="M6" s="258">
        <v>1.5</v>
      </c>
      <c r="N6" s="258"/>
      <c r="O6" s="258"/>
      <c r="P6" s="258"/>
      <c r="Q6" s="258"/>
      <c r="R6" s="258"/>
      <c r="S6" s="290">
        <f t="shared" si="2"/>
        <v>105</v>
      </c>
    </row>
    <row r="7" spans="1:19" ht="30" customHeight="1">
      <c r="A7" s="285" t="s">
        <v>236</v>
      </c>
      <c r="B7" s="275" t="s">
        <v>148</v>
      </c>
      <c r="C7" s="247"/>
      <c r="D7" s="248"/>
      <c r="E7" s="248"/>
      <c r="F7" s="248"/>
      <c r="G7" s="248"/>
      <c r="H7" s="248">
        <v>1.5</v>
      </c>
      <c r="I7" s="248"/>
      <c r="J7" s="272">
        <f t="shared" si="1"/>
        <v>90</v>
      </c>
      <c r="K7" s="265" t="s">
        <v>282</v>
      </c>
      <c r="L7" s="256"/>
      <c r="M7" s="257">
        <v>1.5</v>
      </c>
      <c r="N7" s="257">
        <v>0</v>
      </c>
      <c r="O7" s="257">
        <v>0</v>
      </c>
      <c r="P7" s="257">
        <v>0</v>
      </c>
      <c r="Q7" s="257">
        <v>0</v>
      </c>
      <c r="R7" s="257">
        <v>0</v>
      </c>
      <c r="S7" s="272">
        <f t="shared" si="2"/>
        <v>105</v>
      </c>
    </row>
    <row r="8" spans="1:19" ht="30" customHeight="1">
      <c r="A8" s="238" t="s">
        <v>237</v>
      </c>
      <c r="B8" s="263" t="s">
        <v>257</v>
      </c>
      <c r="C8" s="239"/>
      <c r="D8" s="240"/>
      <c r="E8" s="240"/>
      <c r="F8" s="240"/>
      <c r="G8" s="240">
        <v>0.8</v>
      </c>
      <c r="H8" s="240"/>
      <c r="I8" s="240"/>
      <c r="J8" s="246">
        <f t="shared" si="1"/>
        <v>120</v>
      </c>
      <c r="K8" s="276" t="s">
        <v>284</v>
      </c>
      <c r="L8" s="239"/>
      <c r="M8" s="277">
        <v>1</v>
      </c>
      <c r="N8" s="277">
        <v>0.8</v>
      </c>
      <c r="O8" s="250">
        <v>0.25</v>
      </c>
      <c r="P8" s="250">
        <v>0</v>
      </c>
      <c r="Q8" s="240">
        <v>0</v>
      </c>
      <c r="R8" s="249">
        <v>0.5</v>
      </c>
      <c r="S8" s="246">
        <f t="shared" si="2"/>
        <v>149.75</v>
      </c>
    </row>
    <row r="9" spans="1:19" ht="30" customHeight="1">
      <c r="A9" s="264" t="s">
        <v>238</v>
      </c>
      <c r="B9" s="263" t="s">
        <v>221</v>
      </c>
      <c r="C9" s="239"/>
      <c r="D9" s="240">
        <v>2</v>
      </c>
      <c r="E9" s="240">
        <v>1</v>
      </c>
      <c r="F9" s="240"/>
      <c r="G9" s="240"/>
      <c r="H9" s="240">
        <v>0.5</v>
      </c>
      <c r="I9" s="240"/>
      <c r="J9" s="246">
        <f t="shared" si="1"/>
        <v>215</v>
      </c>
      <c r="K9" s="274" t="s">
        <v>285</v>
      </c>
      <c r="L9" s="302" t="s">
        <v>262</v>
      </c>
      <c r="M9" s="248">
        <v>1</v>
      </c>
      <c r="N9" s="248">
        <v>0</v>
      </c>
      <c r="O9" s="249">
        <v>0</v>
      </c>
      <c r="P9" s="249">
        <v>0</v>
      </c>
      <c r="Q9" s="240">
        <v>0</v>
      </c>
      <c r="R9" s="249">
        <v>1</v>
      </c>
      <c r="S9" s="246">
        <f t="shared" si="2"/>
        <v>145</v>
      </c>
    </row>
    <row r="10" spans="1:19" ht="30" customHeight="1">
      <c r="A10" s="238" t="s">
        <v>239</v>
      </c>
      <c r="B10" s="263" t="s">
        <v>257</v>
      </c>
      <c r="C10" s="239"/>
      <c r="D10" s="240"/>
      <c r="E10" s="240"/>
      <c r="F10" s="240"/>
      <c r="G10" s="240">
        <v>0.8</v>
      </c>
      <c r="H10" s="240"/>
      <c r="I10" s="240"/>
      <c r="J10" s="246">
        <f t="shared" si="1"/>
        <v>120</v>
      </c>
      <c r="K10" s="278" t="s">
        <v>170</v>
      </c>
      <c r="L10" s="303"/>
      <c r="M10" s="280">
        <v>1</v>
      </c>
      <c r="N10" s="280">
        <v>0.8</v>
      </c>
      <c r="O10" s="245">
        <v>0.1</v>
      </c>
      <c r="P10" s="245">
        <v>0</v>
      </c>
      <c r="Q10" s="245">
        <v>0</v>
      </c>
      <c r="R10" s="245">
        <v>1.2</v>
      </c>
      <c r="S10" s="246">
        <f t="shared" si="2"/>
        <v>198.5</v>
      </c>
    </row>
    <row r="11" spans="1:19" ht="30" customHeight="1" thickBot="1">
      <c r="A11" s="266" t="s">
        <v>240</v>
      </c>
      <c r="B11" s="267" t="s">
        <v>153</v>
      </c>
      <c r="C11" s="268"/>
      <c r="D11" s="269"/>
      <c r="E11" s="269"/>
      <c r="F11" s="269"/>
      <c r="G11" s="269"/>
      <c r="H11" s="269">
        <v>1.5</v>
      </c>
      <c r="I11" s="269"/>
      <c r="J11" s="270">
        <f t="shared" si="1"/>
        <v>90</v>
      </c>
      <c r="K11" s="281" t="s">
        <v>287</v>
      </c>
      <c r="L11" s="304" t="s">
        <v>260</v>
      </c>
      <c r="M11" s="251">
        <v>1</v>
      </c>
      <c r="N11" s="252">
        <v>0.5</v>
      </c>
      <c r="O11" s="252">
        <v>0</v>
      </c>
      <c r="P11" s="252">
        <v>0.5</v>
      </c>
      <c r="Q11" s="252">
        <v>0</v>
      </c>
      <c r="R11" s="252">
        <v>1.5</v>
      </c>
      <c r="S11" s="270">
        <f t="shared" si="2"/>
        <v>280</v>
      </c>
    </row>
    <row r="12" spans="1:19" ht="30" customHeight="1">
      <c r="A12" s="261" t="s">
        <v>241</v>
      </c>
      <c r="B12" s="262" t="s">
        <v>148</v>
      </c>
      <c r="C12" s="242"/>
      <c r="D12" s="243"/>
      <c r="E12" s="243"/>
      <c r="F12" s="243"/>
      <c r="G12" s="243"/>
      <c r="H12" s="243">
        <v>1.5</v>
      </c>
      <c r="I12" s="243"/>
      <c r="J12" s="244">
        <f t="shared" si="1"/>
        <v>90</v>
      </c>
      <c r="K12" s="276" t="s">
        <v>292</v>
      </c>
      <c r="L12" s="279"/>
      <c r="M12" s="280">
        <v>0.8</v>
      </c>
      <c r="N12" s="280">
        <v>0.2</v>
      </c>
      <c r="O12" s="245">
        <v>0</v>
      </c>
      <c r="P12" s="245">
        <v>0</v>
      </c>
      <c r="Q12" s="245">
        <v>0</v>
      </c>
      <c r="R12" s="245">
        <v>0.3</v>
      </c>
      <c r="S12" s="244">
        <f t="shared" si="2"/>
        <v>87.5</v>
      </c>
    </row>
    <row r="13" spans="1:19" ht="30" customHeight="1">
      <c r="A13" s="238" t="s">
        <v>242</v>
      </c>
      <c r="B13" s="263" t="s">
        <v>257</v>
      </c>
      <c r="C13" s="239"/>
      <c r="D13" s="240"/>
      <c r="E13" s="240"/>
      <c r="F13" s="240"/>
      <c r="G13" s="240">
        <v>0.8</v>
      </c>
      <c r="H13" s="240"/>
      <c r="I13" s="240"/>
      <c r="J13" s="246">
        <f t="shared" si="1"/>
        <v>120</v>
      </c>
      <c r="K13" s="276" t="s">
        <v>300</v>
      </c>
      <c r="L13" s="239"/>
      <c r="M13" s="277">
        <v>0.8</v>
      </c>
      <c r="N13" s="277">
        <v>0.1</v>
      </c>
      <c r="O13" s="250">
        <v>0.15</v>
      </c>
      <c r="P13" s="250">
        <v>0</v>
      </c>
      <c r="Q13" s="249">
        <v>0</v>
      </c>
      <c r="R13" s="250">
        <v>0.6</v>
      </c>
      <c r="S13" s="246">
        <f t="shared" si="2"/>
        <v>109.25</v>
      </c>
    </row>
    <row r="14" spans="1:19" ht="30" customHeight="1">
      <c r="A14" s="238" t="s">
        <v>243</v>
      </c>
      <c r="B14" s="263" t="s">
        <v>148</v>
      </c>
      <c r="C14" s="239"/>
      <c r="D14" s="240"/>
      <c r="E14" s="240"/>
      <c r="F14" s="240"/>
      <c r="G14" s="240"/>
      <c r="H14" s="240">
        <v>1.5</v>
      </c>
      <c r="I14" s="240"/>
      <c r="J14" s="246">
        <f t="shared" si="1"/>
        <v>90</v>
      </c>
      <c r="K14" s="274" t="s">
        <v>222</v>
      </c>
      <c r="L14" s="302" t="s">
        <v>261</v>
      </c>
      <c r="M14" s="248">
        <v>0.5</v>
      </c>
      <c r="N14" s="248">
        <v>0.4</v>
      </c>
      <c r="O14" s="249">
        <v>0</v>
      </c>
      <c r="P14" s="250">
        <v>0</v>
      </c>
      <c r="Q14" s="249">
        <v>0</v>
      </c>
      <c r="R14" s="249">
        <v>1</v>
      </c>
      <c r="S14" s="246">
        <f t="shared" si="2"/>
        <v>128</v>
      </c>
    </row>
    <row r="15" spans="1:19" ht="30" customHeight="1">
      <c r="A15" s="238" t="s">
        <v>244</v>
      </c>
      <c r="B15" s="263" t="s">
        <v>257</v>
      </c>
      <c r="C15" s="239"/>
      <c r="D15" s="240"/>
      <c r="E15" s="240"/>
      <c r="F15" s="240"/>
      <c r="G15" s="240">
        <v>0.8</v>
      </c>
      <c r="H15" s="240"/>
      <c r="I15" s="240"/>
      <c r="J15" s="246">
        <f t="shared" si="1"/>
        <v>120</v>
      </c>
      <c r="K15" s="276" t="s">
        <v>286</v>
      </c>
      <c r="L15" s="303"/>
      <c r="M15" s="248">
        <v>1.5</v>
      </c>
      <c r="N15" s="248">
        <v>0.2</v>
      </c>
      <c r="O15" s="249">
        <v>0.2</v>
      </c>
      <c r="P15" s="249">
        <v>0</v>
      </c>
      <c r="Q15" s="249">
        <v>0</v>
      </c>
      <c r="R15" s="249">
        <v>0</v>
      </c>
      <c r="S15" s="246">
        <f t="shared" si="2"/>
        <v>119</v>
      </c>
    </row>
    <row r="16" spans="1:19" ht="30" customHeight="1" thickBot="1">
      <c r="A16" s="266" t="s">
        <v>245</v>
      </c>
      <c r="B16" s="267" t="s">
        <v>153</v>
      </c>
      <c r="C16" s="268"/>
      <c r="D16" s="269"/>
      <c r="E16" s="269"/>
      <c r="F16" s="269"/>
      <c r="G16" s="269"/>
      <c r="H16" s="269">
        <v>1.5</v>
      </c>
      <c r="I16" s="269"/>
      <c r="J16" s="270">
        <f t="shared" si="1"/>
        <v>90</v>
      </c>
      <c r="K16" s="282" t="s">
        <v>393</v>
      </c>
      <c r="L16" s="304" t="s">
        <v>260</v>
      </c>
      <c r="M16" s="252">
        <v>1.25</v>
      </c>
      <c r="N16" s="252">
        <v>0.3</v>
      </c>
      <c r="O16" s="283">
        <v>0.15000000000000002</v>
      </c>
      <c r="P16" s="283">
        <v>0</v>
      </c>
      <c r="Q16" s="253">
        <v>0</v>
      </c>
      <c r="R16" s="251">
        <v>0.4</v>
      </c>
      <c r="S16" s="270">
        <f t="shared" si="2"/>
        <v>134.75</v>
      </c>
    </row>
    <row r="17" spans="1:19" ht="30" customHeight="1">
      <c r="A17" s="261" t="s">
        <v>246</v>
      </c>
      <c r="B17" s="262" t="s">
        <v>148</v>
      </c>
      <c r="C17" s="242"/>
      <c r="D17" s="243"/>
      <c r="E17" s="243"/>
      <c r="F17" s="243"/>
      <c r="G17" s="243"/>
      <c r="H17" s="243">
        <v>1.5</v>
      </c>
      <c r="I17" s="243"/>
      <c r="J17" s="244">
        <f t="shared" ref="J17:J26" si="3">(D17*70)+(E17*45)+(F17*25)+(G17*150)+(H17*60)+(I17*75)</f>
        <v>90</v>
      </c>
      <c r="K17" s="274" t="s">
        <v>316</v>
      </c>
      <c r="L17" s="239"/>
      <c r="M17" s="248">
        <v>1.5</v>
      </c>
      <c r="N17" s="248">
        <v>0</v>
      </c>
      <c r="O17" s="249">
        <v>0</v>
      </c>
      <c r="P17" s="249">
        <v>0</v>
      </c>
      <c r="Q17" s="249">
        <v>0</v>
      </c>
      <c r="R17" s="249">
        <v>0</v>
      </c>
      <c r="S17" s="244">
        <f t="shared" si="2"/>
        <v>105</v>
      </c>
    </row>
    <row r="18" spans="1:19" ht="30" customHeight="1">
      <c r="A18" s="238" t="s">
        <v>247</v>
      </c>
      <c r="B18" s="263" t="s">
        <v>257</v>
      </c>
      <c r="C18" s="239"/>
      <c r="D18" s="240"/>
      <c r="E18" s="240"/>
      <c r="F18" s="240"/>
      <c r="G18" s="240">
        <v>0.8</v>
      </c>
      <c r="H18" s="240"/>
      <c r="I18" s="240"/>
      <c r="J18" s="246">
        <f t="shared" si="3"/>
        <v>120</v>
      </c>
      <c r="K18" s="276" t="s">
        <v>323</v>
      </c>
      <c r="L18" s="284"/>
      <c r="M18" s="240">
        <v>1.5</v>
      </c>
      <c r="N18" s="240">
        <v>0.2</v>
      </c>
      <c r="O18" s="241">
        <v>0.1</v>
      </c>
      <c r="P18" s="241">
        <v>0</v>
      </c>
      <c r="Q18" s="241">
        <v>0</v>
      </c>
      <c r="R18" s="249">
        <v>0.5</v>
      </c>
      <c r="S18" s="246">
        <f t="shared" si="2"/>
        <v>154</v>
      </c>
    </row>
    <row r="19" spans="1:19" ht="30" customHeight="1">
      <c r="A19" s="264" t="s">
        <v>248</v>
      </c>
      <c r="B19" s="263" t="s">
        <v>148</v>
      </c>
      <c r="C19" s="239"/>
      <c r="D19" s="240"/>
      <c r="E19" s="240"/>
      <c r="F19" s="240"/>
      <c r="G19" s="240"/>
      <c r="H19" s="240">
        <v>1.5</v>
      </c>
      <c r="I19" s="240"/>
      <c r="J19" s="246">
        <f t="shared" si="3"/>
        <v>90</v>
      </c>
      <c r="K19" s="274" t="s">
        <v>288</v>
      </c>
      <c r="L19" s="302" t="s">
        <v>261</v>
      </c>
      <c r="M19" s="257">
        <v>1</v>
      </c>
      <c r="N19" s="257">
        <v>0.2</v>
      </c>
      <c r="O19" s="257">
        <v>0</v>
      </c>
      <c r="P19" s="241">
        <v>0</v>
      </c>
      <c r="Q19" s="257">
        <v>0</v>
      </c>
      <c r="R19" s="257">
        <v>1.5</v>
      </c>
      <c r="S19" s="246">
        <f t="shared" si="2"/>
        <v>191.5</v>
      </c>
    </row>
    <row r="20" spans="1:19" ht="30" customHeight="1">
      <c r="A20" s="264" t="s">
        <v>249</v>
      </c>
      <c r="B20" s="263" t="s">
        <v>257</v>
      </c>
      <c r="C20" s="239"/>
      <c r="D20" s="240"/>
      <c r="E20" s="240"/>
      <c r="F20" s="240"/>
      <c r="G20" s="240">
        <v>0.8</v>
      </c>
      <c r="H20" s="240"/>
      <c r="I20" s="240"/>
      <c r="J20" s="246">
        <f t="shared" si="3"/>
        <v>120</v>
      </c>
      <c r="K20" s="299" t="s">
        <v>396</v>
      </c>
      <c r="L20" s="303"/>
      <c r="M20" s="255">
        <v>1.3</v>
      </c>
      <c r="N20" s="260">
        <v>0.2</v>
      </c>
      <c r="O20" s="260">
        <v>0.30000000000000004</v>
      </c>
      <c r="P20" s="260">
        <v>0</v>
      </c>
      <c r="Q20" s="260">
        <v>0</v>
      </c>
      <c r="R20" s="260">
        <v>0.8</v>
      </c>
      <c r="S20" s="246">
        <f t="shared" si="2"/>
        <v>167.5</v>
      </c>
    </row>
    <row r="21" spans="1:19" ht="30" customHeight="1" thickBot="1">
      <c r="A21" s="273" t="s">
        <v>250</v>
      </c>
      <c r="B21" s="267" t="s">
        <v>153</v>
      </c>
      <c r="C21" s="268"/>
      <c r="D21" s="269"/>
      <c r="E21" s="269"/>
      <c r="F21" s="269"/>
      <c r="G21" s="269"/>
      <c r="H21" s="269">
        <v>1.5</v>
      </c>
      <c r="I21" s="269"/>
      <c r="J21" s="270">
        <f t="shared" si="3"/>
        <v>90</v>
      </c>
      <c r="K21" s="300" t="s">
        <v>342</v>
      </c>
      <c r="L21" s="304" t="s">
        <v>263</v>
      </c>
      <c r="M21" s="258">
        <v>1.6</v>
      </c>
      <c r="N21" s="287">
        <v>0.3</v>
      </c>
      <c r="O21" s="287">
        <v>0.1</v>
      </c>
      <c r="P21" s="287">
        <v>0</v>
      </c>
      <c r="Q21" s="287">
        <v>0</v>
      </c>
      <c r="R21" s="287">
        <v>1</v>
      </c>
      <c r="S21" s="270">
        <f t="shared" si="2"/>
        <v>203</v>
      </c>
    </row>
    <row r="22" spans="1:19" ht="30" customHeight="1">
      <c r="A22" s="261" t="s">
        <v>252</v>
      </c>
      <c r="B22" s="262" t="s">
        <v>148</v>
      </c>
      <c r="C22" s="242"/>
      <c r="D22" s="243"/>
      <c r="E22" s="243"/>
      <c r="F22" s="243"/>
      <c r="G22" s="243"/>
      <c r="H22" s="243">
        <v>1.5</v>
      </c>
      <c r="I22" s="243"/>
      <c r="J22" s="244">
        <f t="shared" si="3"/>
        <v>90</v>
      </c>
      <c r="K22" s="276" t="s">
        <v>171</v>
      </c>
      <c r="L22" s="279"/>
      <c r="M22" s="280">
        <v>1</v>
      </c>
      <c r="N22" s="280">
        <v>0.1</v>
      </c>
      <c r="O22" s="245">
        <v>0.2</v>
      </c>
      <c r="P22" s="245">
        <v>0</v>
      </c>
      <c r="Q22" s="245">
        <v>0</v>
      </c>
      <c r="R22" s="245">
        <v>0.6</v>
      </c>
      <c r="S22" s="244">
        <f t="shared" si="2"/>
        <v>124.5</v>
      </c>
    </row>
    <row r="23" spans="1:19" s="301" customFormat="1" ht="30" customHeight="1">
      <c r="A23" s="238" t="s">
        <v>253</v>
      </c>
      <c r="B23" s="263" t="s">
        <v>257</v>
      </c>
      <c r="C23" s="239"/>
      <c r="D23" s="240"/>
      <c r="E23" s="240"/>
      <c r="F23" s="240"/>
      <c r="G23" s="240">
        <v>0.8</v>
      </c>
      <c r="H23" s="240"/>
      <c r="I23" s="240"/>
      <c r="J23" s="246">
        <f t="shared" si="3"/>
        <v>120</v>
      </c>
      <c r="K23" s="276" t="s">
        <v>264</v>
      </c>
      <c r="L23" s="239"/>
      <c r="M23" s="277">
        <v>1.25</v>
      </c>
      <c r="N23" s="277">
        <v>0.2</v>
      </c>
      <c r="O23" s="250">
        <v>0.2</v>
      </c>
      <c r="P23" s="250">
        <v>0</v>
      </c>
      <c r="Q23" s="240">
        <v>0</v>
      </c>
      <c r="R23" s="249">
        <v>0.15</v>
      </c>
      <c r="S23" s="246">
        <f t="shared" ref="S23:S24" si="4">(M23*70)+(N23*45)+(O23*25)+(P23*150)+(Q23*60)+(R23*75)</f>
        <v>112.75</v>
      </c>
    </row>
    <row r="24" spans="1:19" s="301" customFormat="1" ht="30" customHeight="1">
      <c r="A24" s="264" t="s">
        <v>254</v>
      </c>
      <c r="B24" s="263" t="s">
        <v>251</v>
      </c>
      <c r="C24" s="239"/>
      <c r="D24" s="240"/>
      <c r="E24" s="240"/>
      <c r="F24" s="240"/>
      <c r="G24" s="240"/>
      <c r="H24" s="240">
        <v>1.5</v>
      </c>
      <c r="I24" s="240"/>
      <c r="J24" s="246">
        <f t="shared" si="3"/>
        <v>90</v>
      </c>
      <c r="K24" s="297" t="s">
        <v>172</v>
      </c>
      <c r="L24" s="302" t="s">
        <v>262</v>
      </c>
      <c r="M24" s="296">
        <v>1</v>
      </c>
      <c r="N24" s="296">
        <v>0.3</v>
      </c>
      <c r="O24" s="296">
        <v>0</v>
      </c>
      <c r="P24" s="296">
        <v>0</v>
      </c>
      <c r="Q24" s="296">
        <v>0</v>
      </c>
      <c r="R24" s="296">
        <v>1.5</v>
      </c>
      <c r="S24" s="246">
        <f t="shared" si="4"/>
        <v>196</v>
      </c>
    </row>
    <row r="25" spans="1:19" ht="30" customHeight="1">
      <c r="A25" s="285" t="s">
        <v>255</v>
      </c>
      <c r="B25" s="275" t="s">
        <v>258</v>
      </c>
      <c r="C25" s="239"/>
      <c r="D25" s="240"/>
      <c r="E25" s="240"/>
      <c r="F25" s="240"/>
      <c r="G25" s="240">
        <v>0.8</v>
      </c>
      <c r="H25" s="240"/>
      <c r="I25" s="240"/>
      <c r="J25" s="246">
        <f t="shared" si="3"/>
        <v>120</v>
      </c>
      <c r="K25" s="276" t="s">
        <v>289</v>
      </c>
      <c r="L25" s="303"/>
      <c r="M25" s="277">
        <v>1.25</v>
      </c>
      <c r="N25" s="277">
        <v>0.2</v>
      </c>
      <c r="O25" s="250">
        <v>0.2</v>
      </c>
      <c r="P25" s="250">
        <v>0</v>
      </c>
      <c r="Q25" s="248">
        <v>0</v>
      </c>
      <c r="R25" s="249">
        <v>0.15</v>
      </c>
      <c r="S25" s="272">
        <f t="shared" si="2"/>
        <v>112.75</v>
      </c>
    </row>
    <row r="26" spans="1:19" ht="30" customHeight="1" thickBot="1">
      <c r="A26" s="288" t="s">
        <v>256</v>
      </c>
      <c r="B26" s="254" t="s">
        <v>148</v>
      </c>
      <c r="C26" s="268"/>
      <c r="D26" s="269"/>
      <c r="E26" s="269"/>
      <c r="F26" s="269"/>
      <c r="G26" s="269"/>
      <c r="H26" s="269">
        <v>1.5</v>
      </c>
      <c r="I26" s="269"/>
      <c r="J26" s="270">
        <f t="shared" si="3"/>
        <v>90</v>
      </c>
      <c r="K26" s="291" t="s">
        <v>290</v>
      </c>
      <c r="L26" s="304" t="s">
        <v>261</v>
      </c>
      <c r="M26" s="286">
        <v>1</v>
      </c>
      <c r="N26" s="286">
        <v>0.3</v>
      </c>
      <c r="O26" s="286">
        <v>0</v>
      </c>
      <c r="P26" s="286">
        <v>0</v>
      </c>
      <c r="Q26" s="286">
        <v>0</v>
      </c>
      <c r="R26" s="286">
        <v>1.5</v>
      </c>
      <c r="S26" s="290">
        <f t="shared" si="2"/>
        <v>196</v>
      </c>
    </row>
    <row r="27" spans="1:19" ht="30" customHeight="1">
      <c r="A27" s="312" t="s">
        <v>402</v>
      </c>
      <c r="B27" s="312"/>
      <c r="C27" s="312"/>
      <c r="D27" s="312"/>
      <c r="E27" s="312"/>
      <c r="F27" s="312"/>
      <c r="G27" s="312"/>
      <c r="H27" s="312"/>
      <c r="I27" s="312"/>
      <c r="J27" s="312"/>
      <c r="K27" s="312"/>
      <c r="L27" s="312"/>
      <c r="M27" s="312"/>
      <c r="N27" s="312"/>
      <c r="O27" s="312"/>
      <c r="P27" s="312"/>
      <c r="Q27" s="312"/>
      <c r="R27" s="312"/>
      <c r="S27" s="312"/>
    </row>
    <row r="28" spans="1:19" ht="30" customHeight="1">
      <c r="A28" s="305" t="s">
        <v>152</v>
      </c>
      <c r="B28" s="306"/>
      <c r="C28" s="306"/>
      <c r="D28" s="306"/>
      <c r="E28" s="306"/>
      <c r="F28" s="306"/>
      <c r="G28" s="306"/>
      <c r="H28" s="306"/>
      <c r="I28" s="306"/>
      <c r="J28" s="306"/>
      <c r="K28" s="306"/>
      <c r="L28" s="306"/>
      <c r="M28" s="306"/>
      <c r="N28" s="306"/>
      <c r="O28" s="306"/>
      <c r="P28" s="306"/>
      <c r="Q28" s="306"/>
      <c r="R28" s="306"/>
      <c r="S28" s="306"/>
    </row>
    <row r="32" spans="1:19">
      <c r="A32"/>
      <c r="B32"/>
      <c r="C32"/>
      <c r="K32"/>
      <c r="L32"/>
    </row>
  </sheetData>
  <mergeCells count="6">
    <mergeCell ref="A28:S28"/>
    <mergeCell ref="B3:C3"/>
    <mergeCell ref="K3:L3"/>
    <mergeCell ref="A1:P1"/>
    <mergeCell ref="B2:J2"/>
    <mergeCell ref="A27:S27"/>
  </mergeCells>
  <phoneticPr fontId="20" type="noConversion"/>
  <pageMargins left="0.19685039370078741" right="0" top="0" bottom="0" header="0.51181102362204722" footer="0.51181102362204722"/>
  <pageSetup paperSize="9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491"/>
  <sheetViews>
    <sheetView workbookViewId="0">
      <selection activeCell="X17" sqref="X17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17" t="s">
        <v>12</v>
      </c>
      <c r="E1" s="317"/>
      <c r="F1" s="317"/>
      <c r="G1" s="317"/>
      <c r="H1" s="317"/>
      <c r="I1" s="317"/>
      <c r="J1" s="317"/>
      <c r="K1" t="s">
        <v>149</v>
      </c>
      <c r="L1" t="s">
        <v>135</v>
      </c>
      <c r="Q1">
        <v>113</v>
      </c>
      <c r="R1" t="s">
        <v>136</v>
      </c>
      <c r="S1" t="s">
        <v>186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2">
        <v>80</v>
      </c>
      <c r="E2" s="322"/>
      <c r="F2" s="28"/>
      <c r="G2" s="28"/>
      <c r="H2" s="28"/>
      <c r="I2" s="28"/>
      <c r="J2" s="29"/>
      <c r="K2" s="318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2</v>
      </c>
      <c r="B3" s="9"/>
      <c r="C3" s="321"/>
      <c r="D3" s="321"/>
      <c r="E3" s="16"/>
      <c r="F3" s="16"/>
      <c r="G3" s="16"/>
      <c r="H3" s="27"/>
      <c r="I3" s="9"/>
      <c r="J3" s="9"/>
      <c r="K3" s="321"/>
      <c r="L3" s="321"/>
      <c r="M3" s="16"/>
      <c r="N3" s="16"/>
      <c r="O3" s="16"/>
      <c r="P3" s="27"/>
      <c r="Q3" s="9"/>
      <c r="R3" s="126"/>
      <c r="S3" s="321">
        <v>45413</v>
      </c>
      <c r="T3" s="321"/>
      <c r="U3" s="16"/>
      <c r="V3" s="16"/>
      <c r="W3" s="16"/>
      <c r="X3" s="27"/>
      <c r="Y3" s="9" t="s">
        <v>5</v>
      </c>
      <c r="Z3" s="126"/>
      <c r="AA3" s="321">
        <v>45414</v>
      </c>
      <c r="AB3" s="321"/>
      <c r="AC3" s="16"/>
      <c r="AD3" s="16"/>
      <c r="AE3" s="16"/>
      <c r="AF3" s="27"/>
      <c r="AG3" s="9" t="s">
        <v>6</v>
      </c>
      <c r="AH3" s="126"/>
      <c r="AI3" s="321">
        <v>45415</v>
      </c>
      <c r="AJ3" s="321"/>
      <c r="AK3" s="16"/>
      <c r="AL3" s="16"/>
      <c r="AM3" s="16"/>
      <c r="AN3" s="27"/>
      <c r="AO3" s="9" t="s">
        <v>21</v>
      </c>
    </row>
    <row r="4" spans="1:41" s="8" customFormat="1" ht="14.1" customHeight="1">
      <c r="A4" s="320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13"/>
      <c r="B6" s="232"/>
      <c r="C6" s="201"/>
      <c r="D6" s="53"/>
      <c r="E6" s="228"/>
      <c r="F6" s="175"/>
      <c r="G6" s="229"/>
      <c r="H6" s="89"/>
      <c r="I6" s="224"/>
      <c r="J6" s="232"/>
      <c r="K6" s="201"/>
      <c r="L6" s="53"/>
      <c r="M6" s="228"/>
      <c r="N6" s="175"/>
      <c r="O6" s="229"/>
      <c r="P6" s="89"/>
      <c r="Q6" s="224"/>
      <c r="R6" s="232" t="s">
        <v>139</v>
      </c>
      <c r="S6" s="201" t="s">
        <v>141</v>
      </c>
      <c r="T6" s="53">
        <v>70</v>
      </c>
      <c r="U6" s="228"/>
      <c r="V6" s="175"/>
      <c r="W6" s="229"/>
      <c r="X6" s="89">
        <f>(T6*$D$2)/1000</f>
        <v>5.6</v>
      </c>
      <c r="Y6" s="224"/>
      <c r="Z6" s="232" t="s">
        <v>142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19.2</v>
      </c>
      <c r="AG6" s="224"/>
      <c r="AH6" s="232" t="s">
        <v>139</v>
      </c>
      <c r="AI6" s="201" t="s">
        <v>141</v>
      </c>
      <c r="AJ6" s="53">
        <v>80</v>
      </c>
      <c r="AK6" s="228"/>
      <c r="AL6" s="175"/>
      <c r="AM6" s="229"/>
      <c r="AN6" s="89">
        <f>(AJ6*$D$2)/1000</f>
        <v>6.4</v>
      </c>
      <c r="AO6" s="95"/>
    </row>
    <row r="7" spans="1:41" s="8" customFormat="1" ht="14.1" customHeight="1">
      <c r="A7" s="313"/>
      <c r="B7" s="232"/>
      <c r="C7" s="201"/>
      <c r="D7" s="53"/>
      <c r="E7" s="228"/>
      <c r="F7" s="175"/>
      <c r="G7" s="229"/>
      <c r="H7" s="89"/>
      <c r="I7" s="224"/>
      <c r="J7" s="232"/>
      <c r="K7" s="201"/>
      <c r="L7" s="53"/>
      <c r="M7" s="228"/>
      <c r="N7" s="175"/>
      <c r="O7" s="229"/>
      <c r="P7" s="89"/>
      <c r="Q7" s="224"/>
      <c r="R7" s="232" t="s">
        <v>140</v>
      </c>
      <c r="S7" s="201" t="s">
        <v>164</v>
      </c>
      <c r="T7" s="53">
        <v>60</v>
      </c>
      <c r="U7" s="228"/>
      <c r="V7" s="175"/>
      <c r="W7" s="229"/>
      <c r="X7" s="89">
        <f t="shared" ref="X7" si="0">(T7*$D$2)/1000</f>
        <v>4.8</v>
      </c>
      <c r="Y7" s="224"/>
      <c r="Z7" s="232" t="s">
        <v>143</v>
      </c>
      <c r="AA7" s="201"/>
      <c r="AB7" s="53"/>
      <c r="AC7" s="228"/>
      <c r="AD7" s="175"/>
      <c r="AE7" s="229"/>
      <c r="AF7" s="89"/>
      <c r="AG7" s="224"/>
      <c r="AH7" s="232" t="s">
        <v>140</v>
      </c>
      <c r="AI7" s="201" t="s">
        <v>165</v>
      </c>
      <c r="AJ7" s="53">
        <v>60</v>
      </c>
      <c r="AK7" s="228"/>
      <c r="AL7" s="175"/>
      <c r="AM7" s="229"/>
      <c r="AN7" s="89">
        <f>(AJ7*$D$2)/1000</f>
        <v>4.8</v>
      </c>
      <c r="AO7" s="95"/>
    </row>
    <row r="8" spans="1:41" s="8" customFormat="1" ht="14.1" customHeight="1">
      <c r="A8" s="3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14" t="s">
        <v>133</v>
      </c>
      <c r="B17" s="232"/>
      <c r="C17" s="90"/>
      <c r="D17" s="53"/>
      <c r="E17" s="228"/>
      <c r="F17" s="175"/>
      <c r="G17" s="229"/>
      <c r="H17" s="89"/>
      <c r="I17" s="95"/>
      <c r="J17" s="236"/>
      <c r="K17" s="90"/>
      <c r="L17" s="94"/>
      <c r="M17" s="180"/>
      <c r="N17" s="178"/>
      <c r="O17" s="93"/>
      <c r="P17" s="89"/>
      <c r="Q17" s="95"/>
      <c r="R17" s="232" t="s">
        <v>266</v>
      </c>
      <c r="S17" s="60" t="s">
        <v>401</v>
      </c>
      <c r="T17" s="65">
        <v>60</v>
      </c>
      <c r="U17" s="151"/>
      <c r="V17" s="174"/>
      <c r="W17" s="71"/>
      <c r="X17" s="80">
        <f t="shared" ref="X17" si="1">(T17*$D$2)/1000</f>
        <v>4.8</v>
      </c>
      <c r="Y17" s="95"/>
      <c r="Z17" s="232" t="s">
        <v>218</v>
      </c>
      <c r="AA17" s="60" t="s">
        <v>174</v>
      </c>
      <c r="AB17" s="65">
        <v>50</v>
      </c>
      <c r="AC17" s="151"/>
      <c r="AD17" s="174"/>
      <c r="AE17" s="71"/>
      <c r="AF17" s="80">
        <f t="shared" ref="AF17" si="2">(AB17*$D$2)/1000</f>
        <v>4</v>
      </c>
      <c r="AG17" s="95"/>
      <c r="AH17" s="232" t="s">
        <v>223</v>
      </c>
      <c r="AI17" s="90" t="s">
        <v>160</v>
      </c>
      <c r="AJ17" s="94">
        <v>40</v>
      </c>
      <c r="AK17" s="180"/>
      <c r="AL17" s="178"/>
      <c r="AM17" s="93"/>
      <c r="AN17" s="234">
        <f>(AJ17*$D$2)/1000</f>
        <v>3.2</v>
      </c>
      <c r="AO17" s="95"/>
    </row>
    <row r="18" spans="1:41" s="8" customFormat="1" ht="14.1" customHeight="1">
      <c r="A18" s="315"/>
      <c r="B18" s="232"/>
      <c r="C18" s="90"/>
      <c r="D18" s="94"/>
      <c r="E18" s="230"/>
      <c r="F18" s="178"/>
      <c r="G18" s="93"/>
      <c r="H18" s="89"/>
      <c r="I18" s="95"/>
      <c r="J18" s="236"/>
      <c r="K18" s="60"/>
      <c r="L18" s="94"/>
      <c r="M18" s="230"/>
      <c r="N18" s="178"/>
      <c r="O18" s="93"/>
      <c r="P18" s="89"/>
      <c r="Q18" s="95"/>
      <c r="R18" s="232" t="s">
        <v>267</v>
      </c>
      <c r="S18" s="90"/>
      <c r="T18" s="94"/>
      <c r="U18" s="180"/>
      <c r="V18" s="178"/>
      <c r="W18" s="93"/>
      <c r="X18" s="89"/>
      <c r="Y18" s="95"/>
      <c r="Z18" s="232" t="s">
        <v>219</v>
      </c>
      <c r="AA18" s="90" t="s">
        <v>154</v>
      </c>
      <c r="AB18" s="94">
        <v>15</v>
      </c>
      <c r="AC18" s="180"/>
      <c r="AD18" s="178"/>
      <c r="AE18" s="93"/>
      <c r="AF18" s="89">
        <f t="shared" ref="AF18" si="3">(AB18*$D$2)/1000</f>
        <v>1.2</v>
      </c>
      <c r="AG18" s="95"/>
      <c r="AH18" s="232" t="s">
        <v>224</v>
      </c>
      <c r="AI18" s="90"/>
      <c r="AJ18" s="94"/>
      <c r="AK18" s="230"/>
      <c r="AL18" s="178"/>
      <c r="AM18" s="93"/>
      <c r="AN18" s="234"/>
      <c r="AO18" s="95"/>
    </row>
    <row r="19" spans="1:41" s="8" customFormat="1" ht="14.1" customHeight="1">
      <c r="A19" s="315"/>
      <c r="B19" s="232"/>
      <c r="C19" s="90"/>
      <c r="D19" s="94"/>
      <c r="E19" s="230"/>
      <c r="F19" s="178"/>
      <c r="G19" s="93"/>
      <c r="H19" s="89"/>
      <c r="I19" s="95"/>
      <c r="J19" s="236"/>
      <c r="K19" s="90"/>
      <c r="L19" s="94"/>
      <c r="M19" s="230"/>
      <c r="N19" s="178"/>
      <c r="O19" s="93"/>
      <c r="P19" s="89"/>
      <c r="Q19" s="95"/>
      <c r="R19" s="232" t="s">
        <v>176</v>
      </c>
      <c r="S19" s="90"/>
      <c r="T19" s="94"/>
      <c r="U19" s="230"/>
      <c r="V19" s="178"/>
      <c r="W19" s="93"/>
      <c r="X19" s="89"/>
      <c r="Y19" s="95"/>
      <c r="Z19" s="232" t="s">
        <v>268</v>
      </c>
      <c r="AA19" s="90"/>
      <c r="AB19" s="94"/>
      <c r="AC19" s="230"/>
      <c r="AD19" s="178"/>
      <c r="AE19" s="93"/>
      <c r="AF19" s="89"/>
      <c r="AG19" s="95"/>
      <c r="AH19" s="232" t="s">
        <v>161</v>
      </c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15"/>
      <c r="B20" s="232"/>
      <c r="C20" s="90"/>
      <c r="D20" s="94"/>
      <c r="E20" s="230"/>
      <c r="F20" s="178"/>
      <c r="G20" s="93"/>
      <c r="H20" s="89"/>
      <c r="I20" s="95"/>
      <c r="J20" s="236"/>
      <c r="K20" s="90"/>
      <c r="L20" s="94"/>
      <c r="M20" s="230"/>
      <c r="N20" s="178"/>
      <c r="O20" s="93"/>
      <c r="P20" s="89"/>
      <c r="Q20" s="95"/>
      <c r="R20" s="232"/>
      <c r="S20" s="90"/>
      <c r="T20" s="94"/>
      <c r="U20" s="230"/>
      <c r="V20" s="178"/>
      <c r="W20" s="93"/>
      <c r="X20" s="89"/>
      <c r="Y20" s="95"/>
      <c r="Z20" s="232" t="s">
        <v>175</v>
      </c>
      <c r="AA20" s="90"/>
      <c r="AB20" s="94"/>
      <c r="AC20" s="230"/>
      <c r="AD20" s="178"/>
      <c r="AE20" s="93"/>
      <c r="AF20" s="89"/>
      <c r="AG20" s="95"/>
      <c r="AH20" s="232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15"/>
      <c r="B21" s="232"/>
      <c r="C21" s="90"/>
      <c r="D21" s="94"/>
      <c r="E21" s="230"/>
      <c r="F21" s="178"/>
      <c r="G21" s="93"/>
      <c r="H21" s="89"/>
      <c r="I21" s="95"/>
      <c r="J21" s="236"/>
      <c r="K21" s="90"/>
      <c r="L21" s="94"/>
      <c r="M21" s="230"/>
      <c r="N21" s="178"/>
      <c r="O21" s="93"/>
      <c r="P21" s="89"/>
      <c r="Q21" s="95"/>
      <c r="R21" s="232"/>
      <c r="S21" s="90"/>
      <c r="T21" s="94"/>
      <c r="U21" s="180"/>
      <c r="V21" s="178"/>
      <c r="W21" s="93"/>
      <c r="X21" s="89"/>
      <c r="Y21" s="95"/>
      <c r="Z21" s="232" t="s">
        <v>176</v>
      </c>
      <c r="AA21" s="90"/>
      <c r="AB21" s="94"/>
      <c r="AC21" s="18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89"/>
      <c r="AO21" s="95"/>
    </row>
    <row r="22" spans="1:41" s="8" customFormat="1" ht="14.1" customHeight="1">
      <c r="A22" s="315"/>
      <c r="B22" s="232"/>
      <c r="C22" s="90"/>
      <c r="D22" s="94"/>
      <c r="E22" s="230"/>
      <c r="F22" s="178"/>
      <c r="G22" s="93"/>
      <c r="H22" s="89"/>
      <c r="I22" s="95"/>
      <c r="J22" s="237"/>
      <c r="K22" s="90"/>
      <c r="L22" s="94"/>
      <c r="M22" s="230"/>
      <c r="N22" s="178"/>
      <c r="O22" s="93"/>
      <c r="P22" s="161"/>
      <c r="Q22" s="95"/>
      <c r="R22" s="232"/>
      <c r="S22" s="90"/>
      <c r="T22" s="94"/>
      <c r="U22" s="230"/>
      <c r="V22" s="178"/>
      <c r="W22" s="93"/>
      <c r="X22" s="89"/>
      <c r="Y22" s="95"/>
      <c r="Z22" s="232" t="s">
        <v>280</v>
      </c>
      <c r="AA22" s="90"/>
      <c r="AB22" s="94"/>
      <c r="AC22" s="230"/>
      <c r="AD22" s="178"/>
      <c r="AE22" s="93"/>
      <c r="AF22" s="89"/>
      <c r="AG22" s="95"/>
      <c r="AH22" s="232"/>
      <c r="AI22" s="9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15"/>
      <c r="B23" s="233"/>
      <c r="C23" s="90"/>
      <c r="D23" s="94"/>
      <c r="E23" s="230"/>
      <c r="F23" s="178"/>
      <c r="G23" s="93"/>
      <c r="H23" s="161"/>
      <c r="I23" s="95"/>
      <c r="J23" s="233"/>
      <c r="K23" s="90"/>
      <c r="L23" s="94"/>
      <c r="M23" s="160"/>
      <c r="N23" s="160"/>
      <c r="O23" s="93"/>
      <c r="P23" s="161"/>
      <c r="Q23" s="95"/>
      <c r="R23" s="233"/>
      <c r="S23" s="90"/>
      <c r="T23" s="94"/>
      <c r="U23" s="160"/>
      <c r="V23" s="160"/>
      <c r="W23" s="93"/>
      <c r="X23" s="89"/>
      <c r="Y23" s="95"/>
      <c r="Z23" s="233" t="s">
        <v>281</v>
      </c>
      <c r="AA23" s="90"/>
      <c r="AB23" s="94"/>
      <c r="AC23" s="230"/>
      <c r="AD23" s="178"/>
      <c r="AE23" s="93"/>
      <c r="AF23" s="161"/>
      <c r="AG23" s="95"/>
      <c r="AH23" s="233"/>
      <c r="AI23" s="201"/>
      <c r="AJ23" s="53"/>
      <c r="AK23" s="160"/>
      <c r="AL23" s="160"/>
      <c r="AM23" s="93"/>
      <c r="AN23" s="161"/>
      <c r="AO23" s="95"/>
    </row>
    <row r="24" spans="1:41" s="8" customFormat="1" ht="14.1" customHeight="1">
      <c r="A24" s="315"/>
      <c r="B24" s="232"/>
      <c r="C24" s="90"/>
      <c r="D24" s="94"/>
      <c r="E24" s="160"/>
      <c r="F24" s="160"/>
      <c r="G24" s="93"/>
      <c r="H24" s="80"/>
      <c r="I24" s="92"/>
      <c r="J24" s="232"/>
      <c r="K24" s="90"/>
      <c r="L24" s="94"/>
      <c r="M24" s="160"/>
      <c r="N24" s="160"/>
      <c r="O24" s="93"/>
      <c r="P24" s="89"/>
      <c r="Q24" s="92"/>
      <c r="R24" s="232" t="s">
        <v>350</v>
      </c>
      <c r="S24" s="90" t="s">
        <v>351</v>
      </c>
      <c r="T24" s="94">
        <v>190</v>
      </c>
      <c r="U24" s="160"/>
      <c r="V24" s="160"/>
      <c r="W24" s="93"/>
      <c r="X24" s="89">
        <f>(T24*$D$2)/1000</f>
        <v>15.2</v>
      </c>
      <c r="Y24" s="92" t="s">
        <v>352</v>
      </c>
      <c r="Z24" s="235"/>
      <c r="AA24" s="90"/>
      <c r="AB24" s="94"/>
      <c r="AC24" s="160"/>
      <c r="AD24" s="160"/>
      <c r="AE24" s="93"/>
      <c r="AF24" s="89"/>
      <c r="AG24" s="92"/>
      <c r="AH24" s="232" t="s">
        <v>370</v>
      </c>
      <c r="AI24" s="90" t="s">
        <v>371</v>
      </c>
      <c r="AJ24" s="94">
        <v>190</v>
      </c>
      <c r="AK24" s="160"/>
      <c r="AL24" s="160"/>
      <c r="AM24" s="93"/>
      <c r="AN24" s="89">
        <f>(AJ24*$D$2)/1000</f>
        <v>15.2</v>
      </c>
      <c r="AO24" s="92" t="s">
        <v>372</v>
      </c>
    </row>
    <row r="25" spans="1:41" s="8" customFormat="1" ht="14.1" customHeight="1">
      <c r="A25" s="315"/>
      <c r="B25" s="232"/>
      <c r="C25" s="202"/>
      <c r="D25" s="94"/>
      <c r="E25" s="160"/>
      <c r="F25" s="175"/>
      <c r="G25" s="93"/>
      <c r="H25" s="161"/>
      <c r="I25" s="92"/>
      <c r="J25" s="232"/>
      <c r="K25" s="202"/>
      <c r="L25" s="94"/>
      <c r="M25" s="160"/>
      <c r="N25" s="175"/>
      <c r="O25" s="93"/>
      <c r="P25" s="161"/>
      <c r="Q25" s="92"/>
      <c r="R25" s="232" t="s">
        <v>353</v>
      </c>
      <c r="S25" s="202" t="s">
        <v>354</v>
      </c>
      <c r="T25" s="94"/>
      <c r="U25" s="160"/>
      <c r="V25" s="175"/>
      <c r="W25" s="93"/>
      <c r="X25" s="161"/>
      <c r="Y25" s="92" t="s">
        <v>355</v>
      </c>
      <c r="Z25" s="232"/>
      <c r="AA25" s="202"/>
      <c r="AB25" s="94"/>
      <c r="AC25" s="160"/>
      <c r="AD25" s="175"/>
      <c r="AE25" s="93"/>
      <c r="AF25" s="161"/>
      <c r="AG25" s="92"/>
      <c r="AH25" s="232" t="s">
        <v>373</v>
      </c>
      <c r="AI25" s="202" t="s">
        <v>374</v>
      </c>
      <c r="AJ25" s="94"/>
      <c r="AK25" s="160"/>
      <c r="AL25" s="175"/>
      <c r="AM25" s="93"/>
      <c r="AN25" s="161"/>
      <c r="AO25" s="92" t="s">
        <v>375</v>
      </c>
    </row>
    <row r="26" spans="1:41" s="8" customFormat="1" ht="14.1" customHeight="1">
      <c r="A26" s="315"/>
      <c r="B26" s="232"/>
      <c r="C26" s="90"/>
      <c r="D26" s="94"/>
      <c r="E26" s="176"/>
      <c r="F26" s="176"/>
      <c r="G26" s="205"/>
      <c r="H26" s="161"/>
      <c r="I26" s="100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146</v>
      </c>
      <c r="J30" s="8"/>
      <c r="K30" s="40" t="s">
        <v>147</v>
      </c>
      <c r="L30" s="8"/>
      <c r="R30" s="8"/>
      <c r="S30" s="8" t="s">
        <v>145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</sheetData>
  <mergeCells count="11">
    <mergeCell ref="A5:A16"/>
    <mergeCell ref="A17:A29"/>
    <mergeCell ref="D1:J1"/>
    <mergeCell ref="K2:AO2"/>
    <mergeCell ref="A3:A4"/>
    <mergeCell ref="AA3:AB3"/>
    <mergeCell ref="AI3:AJ3"/>
    <mergeCell ref="D2:E2"/>
    <mergeCell ref="C3:D3"/>
    <mergeCell ref="K3:L3"/>
    <mergeCell ref="S3:T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65513"/>
  <sheetViews>
    <sheetView zoomScaleNormal="100" workbookViewId="0">
      <selection activeCell="X16" sqref="X16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17" t="s">
        <v>12</v>
      </c>
      <c r="E1" s="317"/>
      <c r="F1" s="317"/>
      <c r="G1" s="317"/>
      <c r="H1" s="317"/>
      <c r="I1" s="317"/>
      <c r="J1" s="317"/>
      <c r="K1" t="s">
        <v>149</v>
      </c>
      <c r="L1" t="s">
        <v>135</v>
      </c>
      <c r="Q1">
        <v>113</v>
      </c>
      <c r="R1" t="s">
        <v>136</v>
      </c>
      <c r="S1" t="s">
        <v>185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2">
        <v>80</v>
      </c>
      <c r="E2" s="322"/>
      <c r="F2" s="28"/>
      <c r="G2" s="28"/>
      <c r="H2" s="28"/>
      <c r="I2" s="28"/>
      <c r="J2" s="29"/>
      <c r="K2" s="318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2</v>
      </c>
      <c r="B3" s="9"/>
      <c r="C3" s="321">
        <v>45418</v>
      </c>
      <c r="D3" s="321"/>
      <c r="E3" s="16"/>
      <c r="F3" s="16"/>
      <c r="G3" s="16"/>
      <c r="H3" s="27"/>
      <c r="I3" s="9" t="s">
        <v>3</v>
      </c>
      <c r="J3" s="9"/>
      <c r="K3" s="321">
        <v>45419</v>
      </c>
      <c r="L3" s="321"/>
      <c r="M3" s="16"/>
      <c r="N3" s="16"/>
      <c r="O3" s="16"/>
      <c r="P3" s="27"/>
      <c r="Q3" s="9" t="s">
        <v>4</v>
      </c>
      <c r="R3" s="126"/>
      <c r="S3" s="321">
        <v>45420</v>
      </c>
      <c r="T3" s="321"/>
      <c r="U3" s="16"/>
      <c r="V3" s="16"/>
      <c r="W3" s="16"/>
      <c r="X3" s="27"/>
      <c r="Y3" s="9" t="s">
        <v>5</v>
      </c>
      <c r="Z3" s="126"/>
      <c r="AA3" s="321">
        <v>45421</v>
      </c>
      <c r="AB3" s="321"/>
      <c r="AC3" s="16"/>
      <c r="AD3" s="16"/>
      <c r="AE3" s="16"/>
      <c r="AF3" s="27"/>
      <c r="AG3" s="9" t="s">
        <v>6</v>
      </c>
      <c r="AH3" s="126"/>
      <c r="AI3" s="321">
        <v>45422</v>
      </c>
      <c r="AJ3" s="321"/>
      <c r="AK3" s="16"/>
      <c r="AL3" s="16"/>
      <c r="AM3" s="16"/>
      <c r="AN3" s="27"/>
      <c r="AO3" s="9" t="s">
        <v>21</v>
      </c>
    </row>
    <row r="4" spans="1:41" s="8" customFormat="1" ht="14.1" customHeight="1">
      <c r="A4" s="320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13"/>
      <c r="B6" s="232" t="s">
        <v>139</v>
      </c>
      <c r="C6" s="201" t="s">
        <v>141</v>
      </c>
      <c r="D6" s="53">
        <v>60</v>
      </c>
      <c r="E6" s="228"/>
      <c r="F6" s="175"/>
      <c r="G6" s="229"/>
      <c r="H6" s="89">
        <f>(D6*$D$2)/1000</f>
        <v>4.8</v>
      </c>
      <c r="I6" s="224"/>
      <c r="J6" s="232" t="s">
        <v>142</v>
      </c>
      <c r="K6" s="201" t="s">
        <v>132</v>
      </c>
      <c r="L6" s="53">
        <v>240</v>
      </c>
      <c r="M6" s="228"/>
      <c r="N6" s="175"/>
      <c r="O6" s="229"/>
      <c r="P6" s="89">
        <f>(L6*$D$2)/1000</f>
        <v>19.2</v>
      </c>
      <c r="Q6" s="224"/>
      <c r="R6" s="232" t="s">
        <v>139</v>
      </c>
      <c r="S6" s="201" t="s">
        <v>391</v>
      </c>
      <c r="T6" s="53">
        <v>20</v>
      </c>
      <c r="U6" s="228"/>
      <c r="V6" s="175"/>
      <c r="W6" s="229"/>
      <c r="X6" s="89">
        <f>(T6*$D$2)/1000</f>
        <v>1.6</v>
      </c>
      <c r="Y6" s="224"/>
      <c r="Z6" s="232" t="s">
        <v>142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19.2</v>
      </c>
      <c r="AG6" s="224"/>
      <c r="AH6" s="232" t="s">
        <v>139</v>
      </c>
      <c r="AI6" s="201" t="s">
        <v>141</v>
      </c>
      <c r="AJ6" s="53">
        <v>60</v>
      </c>
      <c r="AK6" s="228"/>
      <c r="AL6" s="175"/>
      <c r="AM6" s="229"/>
      <c r="AN6" s="89">
        <f>(AJ6*$D$2)/1000</f>
        <v>4.8</v>
      </c>
      <c r="AO6" s="95"/>
    </row>
    <row r="7" spans="1:41" s="8" customFormat="1" ht="14.1" customHeight="1">
      <c r="A7" s="313"/>
      <c r="B7" s="232" t="s">
        <v>140</v>
      </c>
      <c r="C7" s="201" t="s">
        <v>390</v>
      </c>
      <c r="D7" s="53">
        <v>45</v>
      </c>
      <c r="E7" s="228"/>
      <c r="F7" s="175"/>
      <c r="G7" s="229"/>
      <c r="H7" s="89">
        <f t="shared" ref="H7" si="0">(D7*$D$2)/1000</f>
        <v>3.6</v>
      </c>
      <c r="I7" s="224"/>
      <c r="J7" s="232" t="s">
        <v>143</v>
      </c>
      <c r="K7" s="201"/>
      <c r="L7" s="53"/>
      <c r="M7" s="228"/>
      <c r="N7" s="175"/>
      <c r="O7" s="229"/>
      <c r="P7" s="89"/>
      <c r="Q7" s="224"/>
      <c r="R7" s="232" t="s">
        <v>140</v>
      </c>
      <c r="S7" s="201" t="s">
        <v>392</v>
      </c>
      <c r="T7" s="53">
        <v>15</v>
      </c>
      <c r="U7" s="228"/>
      <c r="V7" s="175"/>
      <c r="W7" s="229"/>
      <c r="X7" s="89">
        <f>(T7*$D$2)/1000</f>
        <v>1.2</v>
      </c>
      <c r="Y7" s="224"/>
      <c r="Z7" s="232" t="s">
        <v>143</v>
      </c>
      <c r="AA7" s="201"/>
      <c r="AB7" s="53"/>
      <c r="AC7" s="228"/>
      <c r="AD7" s="175"/>
      <c r="AE7" s="229"/>
      <c r="AF7" s="89"/>
      <c r="AG7" s="224"/>
      <c r="AH7" s="232" t="s">
        <v>140</v>
      </c>
      <c r="AI7" s="201" t="s">
        <v>164</v>
      </c>
      <c r="AJ7" s="53">
        <v>90</v>
      </c>
      <c r="AK7" s="228"/>
      <c r="AL7" s="175"/>
      <c r="AM7" s="229"/>
      <c r="AN7" s="89">
        <f>(AJ7*$D$2)/1000</f>
        <v>7.2</v>
      </c>
      <c r="AO7" s="95"/>
    </row>
    <row r="8" spans="1:41" s="8" customFormat="1" ht="14.1" customHeight="1">
      <c r="A8" s="3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 t="s">
        <v>225</v>
      </c>
      <c r="S8" s="201" t="s">
        <v>227</v>
      </c>
      <c r="T8" s="53">
        <v>50</v>
      </c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 t="s">
        <v>226</v>
      </c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14" t="s">
        <v>133</v>
      </c>
      <c r="B17" s="236" t="s">
        <v>269</v>
      </c>
      <c r="C17" s="90" t="s">
        <v>274</v>
      </c>
      <c r="D17" s="94">
        <v>20</v>
      </c>
      <c r="E17" s="180"/>
      <c r="F17" s="178"/>
      <c r="G17" s="93"/>
      <c r="H17" s="89">
        <f t="shared" ref="H17:H19" si="1">(D17*$D$2)/1000</f>
        <v>1.6</v>
      </c>
      <c r="I17" s="95"/>
      <c r="J17" s="232" t="s">
        <v>213</v>
      </c>
      <c r="K17" s="60" t="s">
        <v>215</v>
      </c>
      <c r="L17" s="94">
        <v>5</v>
      </c>
      <c r="M17" s="180"/>
      <c r="N17" s="178"/>
      <c r="O17" s="93"/>
      <c r="P17" s="89">
        <f t="shared" ref="P17:P21" si="2">(L17*$D$2)/1000</f>
        <v>0.4</v>
      </c>
      <c r="Q17" s="95"/>
      <c r="R17" s="232" t="s">
        <v>177</v>
      </c>
      <c r="S17" s="90" t="s">
        <v>169</v>
      </c>
      <c r="T17" s="94">
        <v>30</v>
      </c>
      <c r="U17" s="180"/>
      <c r="V17" s="178"/>
      <c r="W17" s="93"/>
      <c r="X17" s="89">
        <f t="shared" ref="X17" si="3">(T17*$D$2)/1000</f>
        <v>2.4</v>
      </c>
      <c r="Y17" s="95"/>
      <c r="Z17" s="232" t="s">
        <v>139</v>
      </c>
      <c r="AA17" s="90" t="s">
        <v>291</v>
      </c>
      <c r="AB17" s="94">
        <v>54</v>
      </c>
      <c r="AC17" s="151"/>
      <c r="AD17" s="174"/>
      <c r="AE17" s="71"/>
      <c r="AF17" s="80">
        <f t="shared" ref="AF17" si="4">(AB17*$D$2)/1000</f>
        <v>4.32</v>
      </c>
      <c r="AG17" s="95"/>
      <c r="AH17" s="236" t="s">
        <v>163</v>
      </c>
      <c r="AI17" s="90" t="s">
        <v>105</v>
      </c>
      <c r="AJ17" s="94">
        <v>20</v>
      </c>
      <c r="AK17" s="180"/>
      <c r="AL17" s="178"/>
      <c r="AM17" s="93"/>
      <c r="AN17" s="89"/>
      <c r="AO17" s="95"/>
    </row>
    <row r="18" spans="1:41" s="8" customFormat="1" ht="14.1" customHeight="1">
      <c r="A18" s="315"/>
      <c r="B18" s="236" t="s">
        <v>144</v>
      </c>
      <c r="C18" s="90" t="s">
        <v>275</v>
      </c>
      <c r="D18" s="94">
        <v>8</v>
      </c>
      <c r="E18" s="230"/>
      <c r="F18" s="178"/>
      <c r="G18" s="93"/>
      <c r="H18" s="89">
        <f t="shared" si="1"/>
        <v>0.64</v>
      </c>
      <c r="I18" s="95"/>
      <c r="J18" s="232" t="s">
        <v>214</v>
      </c>
      <c r="K18" s="90" t="s">
        <v>166</v>
      </c>
      <c r="L18" s="94">
        <v>15</v>
      </c>
      <c r="M18" s="230"/>
      <c r="N18" s="178"/>
      <c r="O18" s="93"/>
      <c r="P18" s="89">
        <f t="shared" si="2"/>
        <v>1.2</v>
      </c>
      <c r="Q18" s="95"/>
      <c r="R18" s="232" t="s">
        <v>150</v>
      </c>
      <c r="S18" s="90"/>
      <c r="T18" s="94"/>
      <c r="U18" s="230"/>
      <c r="V18" s="178"/>
      <c r="W18" s="93"/>
      <c r="X18" s="89"/>
      <c r="Y18" s="95"/>
      <c r="Z18" s="232" t="s">
        <v>178</v>
      </c>
      <c r="AA18" s="90"/>
      <c r="AB18" s="94"/>
      <c r="AC18" s="230"/>
      <c r="AD18" s="178"/>
      <c r="AE18" s="93"/>
      <c r="AF18" s="89"/>
      <c r="AG18" s="95"/>
      <c r="AH18" s="236" t="s">
        <v>76</v>
      </c>
      <c r="AI18" s="60" t="s">
        <v>179</v>
      </c>
      <c r="AJ18" s="94">
        <v>15</v>
      </c>
      <c r="AK18" s="230"/>
      <c r="AL18" s="178"/>
      <c r="AM18" s="93"/>
      <c r="AN18" s="89">
        <f t="shared" ref="AN18:AN20" si="5">(AJ18*$D$2)/1000</f>
        <v>1.2</v>
      </c>
      <c r="AO18" s="95"/>
    </row>
    <row r="19" spans="1:41" s="8" customFormat="1" ht="14.1" customHeight="1">
      <c r="A19" s="315"/>
      <c r="B19" s="236" t="s">
        <v>271</v>
      </c>
      <c r="C19" s="90" t="s">
        <v>283</v>
      </c>
      <c r="D19" s="94">
        <v>5</v>
      </c>
      <c r="E19" s="230"/>
      <c r="F19" s="178"/>
      <c r="G19" s="93"/>
      <c r="H19" s="89">
        <f t="shared" si="1"/>
        <v>0.4</v>
      </c>
      <c r="I19" s="95"/>
      <c r="J19" s="232" t="s">
        <v>276</v>
      </c>
      <c r="K19" s="90" t="s">
        <v>159</v>
      </c>
      <c r="L19" s="94">
        <v>10</v>
      </c>
      <c r="M19" s="230"/>
      <c r="N19" s="178"/>
      <c r="O19" s="93"/>
      <c r="P19" s="89">
        <f t="shared" si="2"/>
        <v>0.8</v>
      </c>
      <c r="Q19" s="95"/>
      <c r="R19" s="271" t="s">
        <v>180</v>
      </c>
      <c r="S19" s="90"/>
      <c r="T19" s="94"/>
      <c r="U19" s="230"/>
      <c r="V19" s="178"/>
      <c r="W19" s="93"/>
      <c r="X19" s="89"/>
      <c r="Y19" s="95"/>
      <c r="Z19" s="232"/>
      <c r="AA19" s="90"/>
      <c r="AB19" s="94"/>
      <c r="AC19" s="230"/>
      <c r="AD19" s="178"/>
      <c r="AE19" s="93"/>
      <c r="AF19" s="89"/>
      <c r="AG19" s="95"/>
      <c r="AH19" s="236" t="s">
        <v>167</v>
      </c>
      <c r="AI19" s="90" t="s">
        <v>181</v>
      </c>
      <c r="AJ19" s="94">
        <v>27.5</v>
      </c>
      <c r="AK19" s="230"/>
      <c r="AL19" s="178"/>
      <c r="AM19" s="93"/>
      <c r="AN19" s="89">
        <f t="shared" si="5"/>
        <v>2.2000000000000002</v>
      </c>
      <c r="AO19" s="95"/>
    </row>
    <row r="20" spans="1:41" s="8" customFormat="1" ht="14.1" customHeight="1">
      <c r="A20" s="315"/>
      <c r="B20" s="236" t="s">
        <v>272</v>
      </c>
      <c r="C20" s="90"/>
      <c r="D20" s="94"/>
      <c r="E20" s="230"/>
      <c r="F20" s="178"/>
      <c r="G20" s="93"/>
      <c r="H20" s="89"/>
      <c r="I20" s="95"/>
      <c r="J20" s="232" t="s">
        <v>277</v>
      </c>
      <c r="K20" s="90" t="s">
        <v>228</v>
      </c>
      <c r="L20" s="94">
        <v>20</v>
      </c>
      <c r="M20" s="230"/>
      <c r="N20" s="178"/>
      <c r="O20" s="93"/>
      <c r="P20" s="89">
        <f t="shared" si="2"/>
        <v>1.6</v>
      </c>
      <c r="Q20" s="95"/>
      <c r="R20" s="271" t="s">
        <v>182</v>
      </c>
      <c r="S20" s="90"/>
      <c r="T20" s="94"/>
      <c r="U20" s="230"/>
      <c r="V20" s="178"/>
      <c r="W20" s="93"/>
      <c r="X20" s="89"/>
      <c r="Y20" s="95"/>
      <c r="Z20" s="232"/>
      <c r="AA20" s="90"/>
      <c r="AB20" s="94"/>
      <c r="AC20" s="230"/>
      <c r="AD20" s="178"/>
      <c r="AE20" s="93"/>
      <c r="AF20" s="89"/>
      <c r="AG20" s="95"/>
      <c r="AH20" s="236" t="s">
        <v>183</v>
      </c>
      <c r="AI20" s="90" t="s">
        <v>184</v>
      </c>
      <c r="AJ20" s="94">
        <v>17.5</v>
      </c>
      <c r="AK20" s="230"/>
      <c r="AL20" s="178"/>
      <c r="AM20" s="93"/>
      <c r="AN20" s="89">
        <f t="shared" si="5"/>
        <v>1.4</v>
      </c>
      <c r="AO20" s="95"/>
    </row>
    <row r="21" spans="1:41" s="8" customFormat="1" ht="14.1" customHeight="1">
      <c r="A21" s="315"/>
      <c r="B21" s="236" t="s">
        <v>273</v>
      </c>
      <c r="C21" s="90"/>
      <c r="D21" s="94"/>
      <c r="E21" s="230"/>
      <c r="F21" s="178"/>
      <c r="G21" s="93"/>
      <c r="H21" s="89"/>
      <c r="I21" s="95"/>
      <c r="J21" s="232" t="s">
        <v>278</v>
      </c>
      <c r="K21" s="90" t="s">
        <v>210</v>
      </c>
      <c r="L21" s="94">
        <v>15</v>
      </c>
      <c r="M21" s="230"/>
      <c r="N21" s="178"/>
      <c r="O21" s="93"/>
      <c r="P21" s="89">
        <f t="shared" si="2"/>
        <v>1.2</v>
      </c>
      <c r="Q21" s="95"/>
      <c r="R21" s="232"/>
      <c r="S21" s="90"/>
      <c r="T21" s="94"/>
      <c r="U21" s="230"/>
      <c r="V21" s="178"/>
      <c r="W21" s="93"/>
      <c r="X21" s="161"/>
      <c r="Y21" s="95"/>
      <c r="Z21" s="232"/>
      <c r="AA21" s="90"/>
      <c r="AB21" s="94"/>
      <c r="AC21" s="18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161"/>
      <c r="AO21" s="95"/>
    </row>
    <row r="22" spans="1:41" s="8" customFormat="1" ht="14.1" customHeight="1">
      <c r="A22" s="315"/>
      <c r="B22" s="232"/>
      <c r="C22" s="90"/>
      <c r="D22" s="94"/>
      <c r="E22" s="230"/>
      <c r="F22" s="178"/>
      <c r="G22" s="93"/>
      <c r="H22" s="89"/>
      <c r="I22" s="95"/>
      <c r="J22" s="232"/>
      <c r="K22" s="90"/>
      <c r="L22" s="94"/>
      <c r="M22" s="230"/>
      <c r="N22" s="178"/>
      <c r="O22" s="93"/>
      <c r="P22" s="89"/>
      <c r="Q22" s="95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234"/>
      <c r="AG22" s="95"/>
      <c r="AH22" s="232"/>
      <c r="AI22" s="90"/>
      <c r="AJ22" s="94"/>
      <c r="AK22" s="230"/>
      <c r="AL22" s="178"/>
      <c r="AM22" s="93"/>
      <c r="AN22" s="161"/>
      <c r="AO22" s="95"/>
    </row>
    <row r="23" spans="1:41" s="8" customFormat="1" ht="14.1" customHeight="1">
      <c r="A23" s="315"/>
      <c r="B23" s="233"/>
      <c r="C23" s="90"/>
      <c r="D23" s="94"/>
      <c r="E23" s="160"/>
      <c r="F23" s="160"/>
      <c r="G23" s="93"/>
      <c r="H23" s="89"/>
      <c r="I23" s="95"/>
      <c r="J23" s="233"/>
      <c r="K23" s="90"/>
      <c r="L23" s="94"/>
      <c r="M23" s="160"/>
      <c r="N23" s="160"/>
      <c r="O23" s="93"/>
      <c r="P23" s="89"/>
      <c r="Q23" s="95"/>
      <c r="R23" s="233"/>
      <c r="S23" s="90"/>
      <c r="T23" s="94"/>
      <c r="U23" s="160"/>
      <c r="V23" s="160"/>
      <c r="W23" s="93"/>
      <c r="X23" s="161"/>
      <c r="Y23" s="95"/>
      <c r="Z23" s="233"/>
      <c r="AA23" s="90"/>
      <c r="AB23" s="94"/>
      <c r="AC23" s="230"/>
      <c r="AD23" s="178"/>
      <c r="AE23" s="93"/>
      <c r="AF23" s="89"/>
      <c r="AG23" s="95"/>
      <c r="AH23" s="233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15"/>
      <c r="B24" s="232"/>
      <c r="C24" s="90"/>
      <c r="D24" s="94"/>
      <c r="E24" s="160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R24" s="232" t="s">
        <v>368</v>
      </c>
      <c r="S24" s="90" t="s">
        <v>369</v>
      </c>
      <c r="T24" s="94">
        <v>190</v>
      </c>
      <c r="U24" s="160"/>
      <c r="V24" s="160"/>
      <c r="W24" s="93"/>
      <c r="X24" s="89">
        <f>(T24*$D$2)/1000</f>
        <v>15.2</v>
      </c>
      <c r="Y24" s="92" t="s">
        <v>358</v>
      </c>
      <c r="Z24" s="235"/>
      <c r="AA24" s="90"/>
      <c r="AB24" s="94"/>
      <c r="AC24" s="160"/>
      <c r="AD24" s="160"/>
      <c r="AE24" s="93"/>
      <c r="AF24" s="89"/>
      <c r="AG24" s="92"/>
      <c r="AH24" s="232" t="s">
        <v>381</v>
      </c>
      <c r="AI24" s="90" t="s">
        <v>361</v>
      </c>
      <c r="AJ24" s="94">
        <v>190</v>
      </c>
      <c r="AK24" s="160"/>
      <c r="AL24" s="160"/>
      <c r="AM24" s="93"/>
      <c r="AN24" s="89">
        <f>(AJ24*$D$2)/1000</f>
        <v>15.2</v>
      </c>
      <c r="AO24" s="92" t="s">
        <v>382</v>
      </c>
    </row>
    <row r="25" spans="1:41" s="8" customFormat="1" ht="14.1" customHeight="1">
      <c r="A25" s="315"/>
      <c r="B25" s="232"/>
      <c r="C25" s="202"/>
      <c r="D25" s="94"/>
      <c r="E25" s="160"/>
      <c r="F25" s="175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R25" s="232" t="s">
        <v>353</v>
      </c>
      <c r="S25" s="202" t="s">
        <v>354</v>
      </c>
      <c r="T25" s="94"/>
      <c r="U25" s="160"/>
      <c r="V25" s="175"/>
      <c r="W25" s="93"/>
      <c r="X25" s="161"/>
      <c r="Y25" s="92" t="s">
        <v>363</v>
      </c>
      <c r="Z25" s="232"/>
      <c r="AA25" s="202"/>
      <c r="AB25" s="94"/>
      <c r="AC25" s="160"/>
      <c r="AD25" s="175"/>
      <c r="AE25" s="93"/>
      <c r="AF25" s="161"/>
      <c r="AG25" s="92"/>
      <c r="AH25" s="232" t="s">
        <v>378</v>
      </c>
      <c r="AI25" s="202" t="s">
        <v>379</v>
      </c>
      <c r="AJ25" s="94"/>
      <c r="AK25" s="160"/>
      <c r="AL25" s="175"/>
      <c r="AM25" s="93"/>
      <c r="AN25" s="161"/>
      <c r="AO25" s="92" t="s">
        <v>380</v>
      </c>
    </row>
    <row r="26" spans="1:41" s="8" customFormat="1" ht="14.1" customHeight="1">
      <c r="A26" s="315"/>
      <c r="B26" s="232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146</v>
      </c>
      <c r="J30" s="8"/>
      <c r="K30" s="40" t="s">
        <v>147</v>
      </c>
      <c r="L30" s="8"/>
      <c r="R30" s="8"/>
      <c r="S30" s="8" t="s">
        <v>145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K2:AO2"/>
    <mergeCell ref="K3:L3"/>
    <mergeCell ref="S3:T3"/>
    <mergeCell ref="A3:A4"/>
    <mergeCell ref="C3:D3"/>
    <mergeCell ref="AA3:AB3"/>
    <mergeCell ref="AI3:AJ3"/>
    <mergeCell ref="D2:E2"/>
    <mergeCell ref="A5:A16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workbookViewId="0">
      <selection activeCell="AJ24" sqref="AJ24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17" t="s">
        <v>12</v>
      </c>
      <c r="E1" s="317"/>
      <c r="F1" s="317"/>
      <c r="G1" s="317"/>
      <c r="H1" s="317"/>
      <c r="I1" s="317"/>
      <c r="J1" s="317"/>
      <c r="K1" t="s">
        <v>149</v>
      </c>
      <c r="L1" t="s">
        <v>135</v>
      </c>
      <c r="Q1">
        <v>113</v>
      </c>
      <c r="R1" t="s">
        <v>136</v>
      </c>
      <c r="S1" t="s">
        <v>187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2">
        <v>80</v>
      </c>
      <c r="E2" s="322"/>
      <c r="F2" s="28"/>
      <c r="G2" s="28"/>
      <c r="H2" s="28"/>
      <c r="I2" s="28"/>
      <c r="J2" s="29"/>
      <c r="K2" s="318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2</v>
      </c>
      <c r="B3" s="9"/>
      <c r="C3" s="321">
        <v>45425</v>
      </c>
      <c r="D3" s="321"/>
      <c r="E3" s="16"/>
      <c r="F3" s="16"/>
      <c r="G3" s="16"/>
      <c r="H3" s="27"/>
      <c r="I3" s="9" t="s">
        <v>3</v>
      </c>
      <c r="J3" s="9"/>
      <c r="K3" s="321">
        <v>45426</v>
      </c>
      <c r="L3" s="321"/>
      <c r="M3" s="16"/>
      <c r="N3" s="16"/>
      <c r="O3" s="16"/>
      <c r="P3" s="27"/>
      <c r="Q3" s="9" t="s">
        <v>4</v>
      </c>
      <c r="R3" s="126"/>
      <c r="S3" s="321">
        <v>45427</v>
      </c>
      <c r="T3" s="321"/>
      <c r="U3" s="16"/>
      <c r="V3" s="16"/>
      <c r="W3" s="16"/>
      <c r="X3" s="27"/>
      <c r="Y3" s="9" t="s">
        <v>5</v>
      </c>
      <c r="Z3" s="126"/>
      <c r="AA3" s="321">
        <v>45428</v>
      </c>
      <c r="AB3" s="321"/>
      <c r="AC3" s="16"/>
      <c r="AD3" s="16"/>
      <c r="AE3" s="16"/>
      <c r="AF3" s="27"/>
      <c r="AG3" s="9" t="s">
        <v>6</v>
      </c>
      <c r="AH3" s="126"/>
      <c r="AI3" s="321">
        <v>45429</v>
      </c>
      <c r="AJ3" s="321"/>
      <c r="AK3" s="16"/>
      <c r="AL3" s="16"/>
      <c r="AM3" s="16"/>
      <c r="AN3" s="27"/>
      <c r="AO3" s="9" t="s">
        <v>21</v>
      </c>
    </row>
    <row r="4" spans="1:41" s="8" customFormat="1" ht="14.1" customHeight="1">
      <c r="A4" s="320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13"/>
      <c r="B6" s="232" t="s">
        <v>139</v>
      </c>
      <c r="C6" s="201" t="s">
        <v>141</v>
      </c>
      <c r="D6" s="53">
        <v>60</v>
      </c>
      <c r="E6" s="228"/>
      <c r="F6" s="175"/>
      <c r="G6" s="229"/>
      <c r="H6" s="89">
        <f>(D6*$D$2)/1000</f>
        <v>4.8</v>
      </c>
      <c r="I6" s="224"/>
      <c r="J6" s="232" t="s">
        <v>142</v>
      </c>
      <c r="K6" s="201" t="s">
        <v>132</v>
      </c>
      <c r="L6" s="53">
        <v>240</v>
      </c>
      <c r="M6" s="228"/>
      <c r="N6" s="175"/>
      <c r="O6" s="229"/>
      <c r="P6" s="89">
        <f>(L6*$D$2)/1000</f>
        <v>19.2</v>
      </c>
      <c r="Q6" s="224"/>
      <c r="R6" s="232" t="s">
        <v>139</v>
      </c>
      <c r="S6" s="201" t="s">
        <v>141</v>
      </c>
      <c r="T6" s="53">
        <v>70</v>
      </c>
      <c r="U6" s="228"/>
      <c r="V6" s="175"/>
      <c r="W6" s="229"/>
      <c r="X6" s="89">
        <f>(T6*$D$2)/1000</f>
        <v>5.6</v>
      </c>
      <c r="Y6" s="224"/>
      <c r="Z6" s="232" t="s">
        <v>142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19.2</v>
      </c>
      <c r="AG6" s="224"/>
      <c r="AH6" s="232" t="s">
        <v>139</v>
      </c>
      <c r="AI6" s="201" t="s">
        <v>141</v>
      </c>
      <c r="AJ6" s="53">
        <v>60</v>
      </c>
      <c r="AK6" s="228"/>
      <c r="AL6" s="175"/>
      <c r="AM6" s="229"/>
      <c r="AN6" s="89">
        <f>(AJ6*$D$2)/1000</f>
        <v>4.8</v>
      </c>
      <c r="AO6" s="95"/>
    </row>
    <row r="7" spans="1:41" s="8" customFormat="1" ht="14.1" customHeight="1">
      <c r="A7" s="313"/>
      <c r="B7" s="232" t="s">
        <v>140</v>
      </c>
      <c r="C7" s="201" t="s">
        <v>188</v>
      </c>
      <c r="D7" s="53">
        <v>75</v>
      </c>
      <c r="E7" s="228"/>
      <c r="F7" s="175"/>
      <c r="G7" s="229"/>
      <c r="H7" s="89">
        <f t="shared" ref="H7" si="0">(D7*$D$2)/1000</f>
        <v>6</v>
      </c>
      <c r="I7" s="224"/>
      <c r="J7" s="232" t="s">
        <v>143</v>
      </c>
      <c r="K7" s="201"/>
      <c r="L7" s="53"/>
      <c r="M7" s="228"/>
      <c r="N7" s="175"/>
      <c r="O7" s="229"/>
      <c r="P7" s="89"/>
      <c r="Q7" s="224"/>
      <c r="R7" s="232" t="s">
        <v>140</v>
      </c>
      <c r="S7" s="201" t="s">
        <v>164</v>
      </c>
      <c r="T7" s="53">
        <v>60</v>
      </c>
      <c r="U7" s="228"/>
      <c r="V7" s="175"/>
      <c r="W7" s="229"/>
      <c r="X7" s="89">
        <f t="shared" ref="X7" si="1">(T7*$D$2)/1000</f>
        <v>4.8</v>
      </c>
      <c r="Y7" s="224"/>
      <c r="Z7" s="232" t="s">
        <v>143</v>
      </c>
      <c r="AA7" s="201"/>
      <c r="AB7" s="53"/>
      <c r="AC7" s="228"/>
      <c r="AD7" s="175"/>
      <c r="AE7" s="229"/>
      <c r="AF7" s="89"/>
      <c r="AG7" s="224"/>
      <c r="AH7" s="232" t="s">
        <v>140</v>
      </c>
      <c r="AI7" s="201" t="s">
        <v>156</v>
      </c>
      <c r="AJ7" s="53">
        <v>70</v>
      </c>
      <c r="AK7" s="228"/>
      <c r="AL7" s="175"/>
      <c r="AM7" s="229"/>
      <c r="AN7" s="89">
        <f>(AJ7*$D$2)/1000</f>
        <v>5.6</v>
      </c>
      <c r="AO7" s="95"/>
    </row>
    <row r="8" spans="1:41" s="8" customFormat="1" ht="14.1" customHeight="1">
      <c r="A8" s="3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14" t="s">
        <v>133</v>
      </c>
      <c r="B17" s="232" t="s">
        <v>293</v>
      </c>
      <c r="C17" s="90" t="s">
        <v>270</v>
      </c>
      <c r="D17" s="94">
        <v>20</v>
      </c>
      <c r="E17" s="180"/>
      <c r="F17" s="178"/>
      <c r="G17" s="93"/>
      <c r="H17" s="89">
        <f t="shared" ref="H17:H19" si="2">(D17*$D$2)/1000</f>
        <v>1.6</v>
      </c>
      <c r="I17" s="95"/>
      <c r="J17" s="232" t="s">
        <v>301</v>
      </c>
      <c r="K17" s="90" t="s">
        <v>307</v>
      </c>
      <c r="L17" s="94">
        <v>40</v>
      </c>
      <c r="M17" s="180"/>
      <c r="N17" s="178"/>
      <c r="O17" s="93"/>
      <c r="P17" s="89">
        <f>(L17*$D$2)/1000</f>
        <v>3.2</v>
      </c>
      <c r="Q17" s="95"/>
      <c r="R17" s="232" t="s">
        <v>229</v>
      </c>
      <c r="S17" s="90" t="s">
        <v>230</v>
      </c>
      <c r="T17" s="94">
        <v>30</v>
      </c>
      <c r="U17" s="160"/>
      <c r="V17" s="160"/>
      <c r="W17" s="93"/>
      <c r="X17" s="89">
        <f t="shared" ref="X17" si="3">(T17*$D$2)/1000</f>
        <v>2.4</v>
      </c>
      <c r="Y17" s="95"/>
      <c r="Z17" s="232" t="s">
        <v>310</v>
      </c>
      <c r="AA17" s="90" t="s">
        <v>62</v>
      </c>
      <c r="AB17" s="94">
        <v>40</v>
      </c>
      <c r="AC17" s="180"/>
      <c r="AD17" s="178"/>
      <c r="AE17" s="93"/>
      <c r="AF17" s="89">
        <f>(AB17*$D$2)/1000</f>
        <v>3.2</v>
      </c>
      <c r="AG17" s="95"/>
      <c r="AH17" s="232" t="s">
        <v>394</v>
      </c>
      <c r="AI17" s="90" t="s">
        <v>154</v>
      </c>
      <c r="AJ17" s="94" t="s">
        <v>315</v>
      </c>
      <c r="AK17" s="230"/>
      <c r="AL17" s="178"/>
      <c r="AM17" s="93"/>
      <c r="AN17" s="89" t="e">
        <f>(AJ17*$D$2)/1000</f>
        <v>#VALUE!</v>
      </c>
      <c r="AO17" s="95"/>
    </row>
    <row r="18" spans="1:41" s="8" customFormat="1" ht="14.1" customHeight="1">
      <c r="A18" s="315"/>
      <c r="B18" s="232" t="s">
        <v>294</v>
      </c>
      <c r="C18" s="90" t="s">
        <v>298</v>
      </c>
      <c r="D18" s="94">
        <v>5</v>
      </c>
      <c r="E18" s="230"/>
      <c r="F18" s="178"/>
      <c r="G18" s="93"/>
      <c r="H18" s="89">
        <f t="shared" si="2"/>
        <v>0.4</v>
      </c>
      <c r="I18" s="95"/>
      <c r="J18" s="232" t="s">
        <v>302</v>
      </c>
      <c r="K18" s="90" t="s">
        <v>212</v>
      </c>
      <c r="L18" s="94">
        <v>10</v>
      </c>
      <c r="M18" s="230"/>
      <c r="N18" s="178"/>
      <c r="O18" s="93"/>
      <c r="P18" s="89">
        <f t="shared" ref="P18:P21" si="4">(L18*$D$2)/1000</f>
        <v>0.8</v>
      </c>
      <c r="Q18" s="95"/>
      <c r="R18" s="232" t="s">
        <v>231</v>
      </c>
      <c r="S18" s="90"/>
      <c r="T18" s="94"/>
      <c r="U18" s="180"/>
      <c r="V18" s="178"/>
      <c r="W18" s="93"/>
      <c r="X18" s="89"/>
      <c r="Y18" s="95"/>
      <c r="Z18" s="232" t="s">
        <v>311</v>
      </c>
      <c r="AA18" s="90" t="s">
        <v>212</v>
      </c>
      <c r="AB18" s="94">
        <v>10</v>
      </c>
      <c r="AC18" s="230"/>
      <c r="AD18" s="178"/>
      <c r="AE18" s="93"/>
      <c r="AF18" s="89">
        <f t="shared" ref="AF18:AF21" si="5">(AB18*$D$2)/1000</f>
        <v>0.8</v>
      </c>
      <c r="AG18" s="95"/>
      <c r="AH18" s="232" t="s">
        <v>95</v>
      </c>
      <c r="AI18" s="60" t="s">
        <v>313</v>
      </c>
      <c r="AJ18" s="94" t="s">
        <v>314</v>
      </c>
      <c r="AK18" s="230"/>
      <c r="AL18" s="178"/>
      <c r="AM18" s="93"/>
      <c r="AN18" s="89" t="e">
        <f>(AJ18*$D$2)/1000</f>
        <v>#VALUE!</v>
      </c>
      <c r="AO18" s="95"/>
    </row>
    <row r="19" spans="1:41" s="8" customFormat="1" ht="14.1" customHeight="1">
      <c r="A19" s="315"/>
      <c r="B19" s="232" t="s">
        <v>295</v>
      </c>
      <c r="C19" s="90" t="s">
        <v>299</v>
      </c>
      <c r="D19" s="94">
        <v>15</v>
      </c>
      <c r="E19" s="230"/>
      <c r="F19" s="178"/>
      <c r="G19" s="93"/>
      <c r="H19" s="89">
        <f t="shared" si="2"/>
        <v>1.2</v>
      </c>
      <c r="I19" s="95"/>
      <c r="J19" s="232" t="s">
        <v>303</v>
      </c>
      <c r="K19" s="90" t="s">
        <v>179</v>
      </c>
      <c r="L19" s="94">
        <v>10</v>
      </c>
      <c r="M19" s="230"/>
      <c r="N19" s="178"/>
      <c r="O19" s="93"/>
      <c r="P19" s="89">
        <f t="shared" si="4"/>
        <v>0.8</v>
      </c>
      <c r="Q19" s="95"/>
      <c r="R19" s="232" t="s">
        <v>232</v>
      </c>
      <c r="S19" s="90"/>
      <c r="T19" s="94"/>
      <c r="U19" s="176"/>
      <c r="V19" s="176"/>
      <c r="W19" s="205"/>
      <c r="X19" s="89"/>
      <c r="Y19" s="95"/>
      <c r="Z19" s="232" t="s">
        <v>72</v>
      </c>
      <c r="AA19" s="90" t="s">
        <v>179</v>
      </c>
      <c r="AB19" s="94">
        <v>10</v>
      </c>
      <c r="AC19" s="230"/>
      <c r="AD19" s="178"/>
      <c r="AE19" s="93"/>
      <c r="AF19" s="89">
        <f t="shared" si="5"/>
        <v>0.8</v>
      </c>
      <c r="AG19" s="95"/>
      <c r="AH19" s="232" t="s">
        <v>395</v>
      </c>
      <c r="AI19" s="6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15"/>
      <c r="B20" s="232" t="s">
        <v>296</v>
      </c>
      <c r="C20" s="90"/>
      <c r="D20" s="94"/>
      <c r="E20" s="230"/>
      <c r="F20" s="178"/>
      <c r="G20" s="93"/>
      <c r="H20" s="89"/>
      <c r="I20" s="95"/>
      <c r="J20" s="232" t="s">
        <v>304</v>
      </c>
      <c r="K20" s="90" t="s">
        <v>309</v>
      </c>
      <c r="L20" s="94">
        <v>15</v>
      </c>
      <c r="M20" s="230"/>
      <c r="N20" s="178"/>
      <c r="O20" s="93"/>
      <c r="P20" s="89">
        <f t="shared" si="4"/>
        <v>1.2</v>
      </c>
      <c r="Q20" s="95"/>
      <c r="R20" s="232"/>
      <c r="S20" s="90"/>
      <c r="T20" s="94"/>
      <c r="U20" s="97"/>
      <c r="V20" s="160"/>
      <c r="W20" s="93"/>
      <c r="X20" s="89"/>
      <c r="Y20" s="95"/>
      <c r="Z20" s="232" t="s">
        <v>211</v>
      </c>
      <c r="AA20" s="90" t="s">
        <v>105</v>
      </c>
      <c r="AB20" s="94">
        <v>25</v>
      </c>
      <c r="AC20" s="230"/>
      <c r="AD20" s="178"/>
      <c r="AE20" s="93"/>
      <c r="AF20" s="89">
        <f t="shared" si="5"/>
        <v>2</v>
      </c>
      <c r="AG20" s="95"/>
      <c r="AH20" s="232" t="s">
        <v>190</v>
      </c>
      <c r="AI20" s="6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15"/>
      <c r="B21" s="232" t="s">
        <v>297</v>
      </c>
      <c r="C21" s="90"/>
      <c r="D21" s="94"/>
      <c r="E21" s="230"/>
      <c r="F21" s="178"/>
      <c r="G21" s="93"/>
      <c r="H21" s="89"/>
      <c r="I21" s="95"/>
      <c r="J21" s="232" t="s">
        <v>305</v>
      </c>
      <c r="K21" s="90" t="s">
        <v>308</v>
      </c>
      <c r="L21" s="94">
        <v>10</v>
      </c>
      <c r="M21" s="230"/>
      <c r="N21" s="178"/>
      <c r="O21" s="93"/>
      <c r="P21" s="89">
        <f t="shared" si="4"/>
        <v>0.8</v>
      </c>
      <c r="Q21" s="95"/>
      <c r="R21" s="232"/>
      <c r="S21" s="90"/>
      <c r="T21" s="94"/>
      <c r="U21" s="53"/>
      <c r="V21" s="160"/>
      <c r="W21" s="93"/>
      <c r="X21" s="161"/>
      <c r="Y21" s="95"/>
      <c r="Z21" s="232"/>
      <c r="AA21" s="90" t="s">
        <v>312</v>
      </c>
      <c r="AB21" s="94">
        <v>15</v>
      </c>
      <c r="AC21" s="230"/>
      <c r="AD21" s="178"/>
      <c r="AE21" s="93"/>
      <c r="AF21" s="89">
        <f t="shared" si="5"/>
        <v>1.2</v>
      </c>
      <c r="AG21" s="95"/>
      <c r="AH21" s="232"/>
      <c r="AI21" s="60"/>
      <c r="AJ21" s="94"/>
      <c r="AK21" s="230"/>
      <c r="AL21" s="178"/>
      <c r="AM21" s="93"/>
      <c r="AN21" s="89"/>
      <c r="AO21" s="95"/>
    </row>
    <row r="22" spans="1:41" s="8" customFormat="1" ht="14.1" customHeight="1">
      <c r="A22" s="315"/>
      <c r="B22" s="232"/>
      <c r="C22" s="90"/>
      <c r="D22" s="94"/>
      <c r="E22" s="230"/>
      <c r="F22" s="178"/>
      <c r="G22" s="93"/>
      <c r="H22" s="89"/>
      <c r="I22" s="95"/>
      <c r="J22" s="232" t="s">
        <v>306</v>
      </c>
      <c r="K22" s="90"/>
      <c r="L22" s="94"/>
      <c r="M22" s="230"/>
      <c r="N22" s="178"/>
      <c r="O22" s="93"/>
      <c r="P22" s="89"/>
      <c r="Q22" s="95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89"/>
      <c r="AG22" s="95"/>
      <c r="AH22" s="232"/>
      <c r="AI22" s="6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15"/>
      <c r="B23" s="232"/>
      <c r="C23" s="90"/>
      <c r="D23" s="94"/>
      <c r="E23" s="160"/>
      <c r="F23" s="160"/>
      <c r="G23" s="93"/>
      <c r="H23" s="89"/>
      <c r="I23" s="92"/>
      <c r="J23" s="232"/>
      <c r="K23" s="90"/>
      <c r="L23" s="94"/>
      <c r="M23" s="160"/>
      <c r="N23" s="160"/>
      <c r="O23" s="93"/>
      <c r="P23" s="89"/>
      <c r="Q23" s="92"/>
      <c r="R23" s="232"/>
      <c r="S23" s="90"/>
      <c r="T23" s="94"/>
      <c r="U23" s="160"/>
      <c r="V23" s="160"/>
      <c r="W23" s="93"/>
      <c r="X23" s="89"/>
      <c r="Y23" s="92"/>
      <c r="Z23" s="235"/>
      <c r="AA23" s="90"/>
      <c r="AB23" s="94"/>
      <c r="AC23" s="160"/>
      <c r="AD23" s="160"/>
      <c r="AE23" s="93"/>
      <c r="AF23" s="89"/>
      <c r="AG23" s="92"/>
      <c r="AH23" s="232"/>
      <c r="AI23" s="90"/>
      <c r="AJ23" s="94"/>
      <c r="AK23" s="160"/>
      <c r="AL23" s="160"/>
      <c r="AM23" s="93"/>
      <c r="AN23" s="89"/>
      <c r="AO23" s="92"/>
    </row>
    <row r="24" spans="1:41" s="8" customFormat="1" ht="14.1" customHeight="1">
      <c r="A24" s="315"/>
      <c r="B24" s="232"/>
      <c r="C24" s="202"/>
      <c r="D24" s="94"/>
      <c r="E24" s="160"/>
      <c r="F24" s="175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232" t="s">
        <v>356</v>
      </c>
      <c r="S24" s="90" t="s">
        <v>361</v>
      </c>
      <c r="T24" s="94">
        <v>190</v>
      </c>
      <c r="U24" s="160"/>
      <c r="V24" s="160"/>
      <c r="W24" s="93"/>
      <c r="X24" s="89">
        <f>(T24*$D$2)/1000</f>
        <v>15.2</v>
      </c>
      <c r="Y24" s="92" t="s">
        <v>364</v>
      </c>
      <c r="Z24" s="232"/>
      <c r="AA24" s="202"/>
      <c r="AB24" s="94"/>
      <c r="AC24" s="160"/>
      <c r="AD24" s="175"/>
      <c r="AE24" s="93"/>
      <c r="AF24" s="161"/>
      <c r="AG24" s="92"/>
      <c r="AH24" s="232" t="s">
        <v>376</v>
      </c>
      <c r="AI24" s="90" t="s">
        <v>377</v>
      </c>
      <c r="AJ24" s="94">
        <v>190</v>
      </c>
      <c r="AK24" s="160"/>
      <c r="AL24" s="160"/>
      <c r="AM24" s="93"/>
      <c r="AN24" s="89">
        <f>(AJ24*$D$2)/1000</f>
        <v>15.2</v>
      </c>
      <c r="AO24" s="92" t="s">
        <v>358</v>
      </c>
    </row>
    <row r="25" spans="1:41" s="8" customFormat="1" ht="14.1" customHeight="1">
      <c r="A25" s="315"/>
      <c r="B25" s="232"/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 t="s">
        <v>365</v>
      </c>
      <c r="S25" s="202" t="s">
        <v>366</v>
      </c>
      <c r="T25" s="94"/>
      <c r="U25" s="160"/>
      <c r="V25" s="175"/>
      <c r="W25" s="93"/>
      <c r="X25" s="161"/>
      <c r="Y25" s="92" t="s">
        <v>367</v>
      </c>
      <c r="Z25" s="232"/>
      <c r="AA25" s="90"/>
      <c r="AB25" s="94"/>
      <c r="AC25" s="176"/>
      <c r="AD25" s="176"/>
      <c r="AE25" s="205"/>
      <c r="AF25" s="161"/>
      <c r="AG25" s="100"/>
      <c r="AH25" s="232" t="s">
        <v>378</v>
      </c>
      <c r="AI25" s="202" t="s">
        <v>379</v>
      </c>
      <c r="AJ25" s="94"/>
      <c r="AK25" s="160"/>
      <c r="AL25" s="175"/>
      <c r="AM25" s="93"/>
      <c r="AN25" s="161"/>
      <c r="AO25" s="92" t="s">
        <v>380</v>
      </c>
    </row>
    <row r="26" spans="1:41" s="8" customFormat="1" ht="14.1" customHeight="1">
      <c r="A26" s="315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97"/>
      <c r="AD26" s="160"/>
      <c r="AE26" s="93"/>
      <c r="AF26" s="89"/>
      <c r="AG26" s="95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2"/>
      <c r="Z27" s="232"/>
      <c r="AA27" s="90"/>
      <c r="AB27" s="94"/>
      <c r="AC27" s="53"/>
      <c r="AD27" s="160"/>
      <c r="AE27" s="93"/>
      <c r="AF27" s="161"/>
      <c r="AG27" s="92"/>
      <c r="AH27" s="232"/>
      <c r="AI27" s="90"/>
      <c r="AJ27" s="94"/>
      <c r="AK27" s="53"/>
      <c r="AL27" s="160"/>
      <c r="AM27" s="93"/>
      <c r="AN27" s="161"/>
      <c r="AO27" s="92"/>
    </row>
    <row r="28" spans="1:41" s="8" customFormat="1" ht="14.1" customHeight="1">
      <c r="A28" s="31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27"/>
      <c r="AA28" s="65"/>
      <c r="AB28" s="65"/>
      <c r="AC28" s="53"/>
      <c r="AD28" s="175"/>
      <c r="AE28" s="178"/>
      <c r="AF28" s="161"/>
      <c r="AG28" s="92"/>
      <c r="AH28" s="227"/>
      <c r="AI28" s="65"/>
      <c r="AJ28" s="65"/>
      <c r="AK28" s="53"/>
      <c r="AL28" s="175"/>
      <c r="AM28" s="178"/>
      <c r="AN28" s="161"/>
      <c r="AO28" s="92"/>
    </row>
    <row r="29" spans="1:41" s="8" customFormat="1" ht="14.1" customHeight="1">
      <c r="A29" s="31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146</v>
      </c>
      <c r="J30" s="8"/>
      <c r="K30" s="40" t="s">
        <v>147</v>
      </c>
      <c r="L30" s="8"/>
      <c r="R30" s="8"/>
      <c r="S30" s="8" t="s">
        <v>145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11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65513"/>
  <sheetViews>
    <sheetView zoomScaleNormal="100" workbookViewId="0">
      <selection activeCell="S20" sqref="S20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1.1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17" t="s">
        <v>12</v>
      </c>
      <c r="E1" s="317"/>
      <c r="F1" s="317"/>
      <c r="G1" s="317"/>
      <c r="H1" s="317"/>
      <c r="I1" s="317"/>
      <c r="J1" s="317"/>
      <c r="K1" t="s">
        <v>149</v>
      </c>
      <c r="L1" t="s">
        <v>135</v>
      </c>
      <c r="Q1">
        <v>113</v>
      </c>
      <c r="R1" t="s">
        <v>136</v>
      </c>
      <c r="S1" t="s">
        <v>207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2">
        <v>80</v>
      </c>
      <c r="E2" s="322"/>
      <c r="F2" s="28"/>
      <c r="G2" s="28"/>
      <c r="H2" s="28"/>
      <c r="I2" s="28"/>
      <c r="J2" s="29"/>
      <c r="K2" s="318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2</v>
      </c>
      <c r="B3" s="9"/>
      <c r="C3" s="321">
        <v>45432</v>
      </c>
      <c r="D3" s="321"/>
      <c r="E3" s="16"/>
      <c r="F3" s="16"/>
      <c r="G3" s="16"/>
      <c r="H3" s="27"/>
      <c r="I3" s="9" t="s">
        <v>3</v>
      </c>
      <c r="J3" s="9"/>
      <c r="K3" s="321">
        <v>45433</v>
      </c>
      <c r="L3" s="321"/>
      <c r="M3" s="16"/>
      <c r="N3" s="16"/>
      <c r="O3" s="16"/>
      <c r="P3" s="27"/>
      <c r="Q3" s="9" t="s">
        <v>4</v>
      </c>
      <c r="R3" s="126"/>
      <c r="S3" s="321">
        <v>45434</v>
      </c>
      <c r="T3" s="321"/>
      <c r="U3" s="16"/>
      <c r="V3" s="16"/>
      <c r="W3" s="16"/>
      <c r="X3" s="27"/>
      <c r="Y3" s="9" t="s">
        <v>5</v>
      </c>
      <c r="Z3" s="126"/>
      <c r="AA3" s="321">
        <v>45435</v>
      </c>
      <c r="AB3" s="321"/>
      <c r="AC3" s="16"/>
      <c r="AD3" s="16"/>
      <c r="AE3" s="16"/>
      <c r="AF3" s="27"/>
      <c r="AG3" s="9" t="s">
        <v>6</v>
      </c>
      <c r="AH3" s="126"/>
      <c r="AI3" s="321">
        <v>45436</v>
      </c>
      <c r="AJ3" s="321"/>
      <c r="AK3" s="16"/>
      <c r="AL3" s="16"/>
      <c r="AM3" s="16"/>
      <c r="AN3" s="27"/>
      <c r="AO3" s="9" t="s">
        <v>21</v>
      </c>
    </row>
    <row r="4" spans="1:41" s="8" customFormat="1" ht="14.1" customHeight="1">
      <c r="A4" s="320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13"/>
      <c r="B6" s="232" t="s">
        <v>139</v>
      </c>
      <c r="C6" s="201" t="s">
        <v>141</v>
      </c>
      <c r="D6" s="53">
        <v>60</v>
      </c>
      <c r="E6" s="228"/>
      <c r="F6" s="175"/>
      <c r="G6" s="229"/>
      <c r="H6" s="89">
        <f>(D6*$D$2)/1000</f>
        <v>4.8</v>
      </c>
      <c r="I6" s="224"/>
      <c r="J6" s="232" t="s">
        <v>142</v>
      </c>
      <c r="K6" s="201" t="s">
        <v>132</v>
      </c>
      <c r="L6" s="53">
        <v>240</v>
      </c>
      <c r="M6" s="228"/>
      <c r="N6" s="175"/>
      <c r="O6" s="229"/>
      <c r="P6" s="89">
        <f>(L6*$D$2)/1000</f>
        <v>19.2</v>
      </c>
      <c r="Q6" s="224"/>
      <c r="R6" s="232" t="s">
        <v>139</v>
      </c>
      <c r="S6" s="201" t="s">
        <v>141</v>
      </c>
      <c r="T6" s="53">
        <v>60</v>
      </c>
      <c r="U6" s="228"/>
      <c r="V6" s="175"/>
      <c r="W6" s="229"/>
      <c r="X6" s="89">
        <f>(T6*$D$2)/1000</f>
        <v>4.8</v>
      </c>
      <c r="Y6" s="224"/>
      <c r="Z6" s="232" t="s">
        <v>142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19.2</v>
      </c>
      <c r="AG6" s="224"/>
      <c r="AH6" s="232" t="s">
        <v>139</v>
      </c>
      <c r="AI6" s="201" t="s">
        <v>141</v>
      </c>
      <c r="AJ6" s="53">
        <v>60</v>
      </c>
      <c r="AK6" s="228"/>
      <c r="AL6" s="175"/>
      <c r="AM6" s="229"/>
      <c r="AN6" s="89">
        <f>(AJ6*$D$2)/1000</f>
        <v>4.8</v>
      </c>
      <c r="AO6" s="95"/>
    </row>
    <row r="7" spans="1:41" s="8" customFormat="1" ht="14.1" customHeight="1">
      <c r="A7" s="313"/>
      <c r="B7" s="232" t="s">
        <v>140</v>
      </c>
      <c r="C7" s="201" t="s">
        <v>156</v>
      </c>
      <c r="D7" s="53">
        <v>70</v>
      </c>
      <c r="E7" s="228"/>
      <c r="F7" s="175"/>
      <c r="G7" s="229"/>
      <c r="H7" s="89">
        <f t="shared" ref="H7" si="0">(D7*$D$2)/1000</f>
        <v>5.6</v>
      </c>
      <c r="I7" s="224"/>
      <c r="J7" s="232" t="s">
        <v>143</v>
      </c>
      <c r="K7" s="201"/>
      <c r="L7" s="53"/>
      <c r="M7" s="228"/>
      <c r="N7" s="175"/>
      <c r="O7" s="229"/>
      <c r="P7" s="89"/>
      <c r="Q7" s="224"/>
      <c r="R7" s="232" t="s">
        <v>140</v>
      </c>
      <c r="S7" s="201" t="s">
        <v>164</v>
      </c>
      <c r="T7" s="53">
        <v>50</v>
      </c>
      <c r="U7" s="228"/>
      <c r="V7" s="175"/>
      <c r="W7" s="229"/>
      <c r="X7" s="89">
        <f t="shared" ref="X7" si="1">(T7*$D$2)/1000</f>
        <v>4</v>
      </c>
      <c r="Y7" s="224"/>
      <c r="Z7" s="232" t="s">
        <v>143</v>
      </c>
      <c r="AA7" s="201"/>
      <c r="AB7" s="53"/>
      <c r="AC7" s="228"/>
      <c r="AD7" s="175"/>
      <c r="AE7" s="229"/>
      <c r="AF7" s="89"/>
      <c r="AG7" s="224"/>
      <c r="AH7" s="232" t="s">
        <v>140</v>
      </c>
      <c r="AI7" s="201" t="s">
        <v>173</v>
      </c>
      <c r="AJ7" s="53">
        <v>80</v>
      </c>
      <c r="AK7" s="228"/>
      <c r="AL7" s="175"/>
      <c r="AM7" s="229"/>
      <c r="AN7" s="89">
        <f>(AJ7*$D$2)/1000</f>
        <v>6.4</v>
      </c>
      <c r="AO7" s="95"/>
    </row>
    <row r="8" spans="1:41" s="8" customFormat="1" ht="14.1" customHeight="1">
      <c r="A8" s="3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89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89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89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89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14" t="s">
        <v>133</v>
      </c>
      <c r="B17" s="236" t="s">
        <v>199</v>
      </c>
      <c r="C17" s="90" t="s">
        <v>189</v>
      </c>
      <c r="D17" s="94">
        <v>20</v>
      </c>
      <c r="E17" s="230"/>
      <c r="F17" s="178"/>
      <c r="G17" s="93"/>
      <c r="H17" s="234">
        <f t="shared" ref="H17:H22" si="2">(D17*$D$2)/1000</f>
        <v>1.6</v>
      </c>
      <c r="I17" s="95"/>
      <c r="J17" s="232" t="s">
        <v>324</v>
      </c>
      <c r="K17" s="60" t="s">
        <v>328</v>
      </c>
      <c r="L17" s="94">
        <v>20</v>
      </c>
      <c r="M17" s="180"/>
      <c r="N17" s="178"/>
      <c r="O17" s="93"/>
      <c r="P17" s="89">
        <f t="shared" ref="P17:P23" si="3">(L17*$D$2)/1000</f>
        <v>1.6</v>
      </c>
      <c r="Q17" s="95"/>
      <c r="R17" s="232" t="s">
        <v>331</v>
      </c>
      <c r="S17" s="259" t="s">
        <v>333</v>
      </c>
      <c r="T17" s="94">
        <v>30</v>
      </c>
      <c r="U17" s="180"/>
      <c r="V17" s="178"/>
      <c r="W17" s="93"/>
      <c r="X17" s="89">
        <f>(T17*$D$2)/1000</f>
        <v>2.4</v>
      </c>
      <c r="Y17" s="95"/>
      <c r="Z17" s="232" t="s">
        <v>334</v>
      </c>
      <c r="AA17" s="90" t="s">
        <v>336</v>
      </c>
      <c r="AB17" s="94">
        <v>60</v>
      </c>
      <c r="AC17" s="230"/>
      <c r="AD17" s="178"/>
      <c r="AE17" s="93"/>
      <c r="AF17" s="89">
        <f>(AB17*$D$2)/1000</f>
        <v>4.8</v>
      </c>
      <c r="AG17" s="95"/>
      <c r="AH17" s="232" t="s">
        <v>397</v>
      </c>
      <c r="AI17" s="90" t="s">
        <v>399</v>
      </c>
      <c r="AJ17" s="94">
        <v>40</v>
      </c>
      <c r="AK17" s="180"/>
      <c r="AL17" s="178"/>
      <c r="AM17" s="93"/>
      <c r="AN17" s="89"/>
      <c r="AO17" s="95"/>
    </row>
    <row r="18" spans="1:41" s="8" customFormat="1" ht="14.1" customHeight="1">
      <c r="A18" s="315"/>
      <c r="B18" s="236" t="s">
        <v>201</v>
      </c>
      <c r="C18" s="90" t="s">
        <v>191</v>
      </c>
      <c r="D18" s="94">
        <v>30</v>
      </c>
      <c r="E18" s="230"/>
      <c r="F18" s="178"/>
      <c r="G18" s="93"/>
      <c r="H18" s="234">
        <f t="shared" si="2"/>
        <v>2.4</v>
      </c>
      <c r="I18" s="95"/>
      <c r="J18" s="232" t="s">
        <v>325</v>
      </c>
      <c r="K18" s="60" t="s">
        <v>105</v>
      </c>
      <c r="L18" s="94">
        <v>35</v>
      </c>
      <c r="M18" s="230"/>
      <c r="N18" s="178"/>
      <c r="O18" s="93"/>
      <c r="P18" s="89">
        <f t="shared" si="3"/>
        <v>2.8</v>
      </c>
      <c r="Q18" s="95"/>
      <c r="R18" s="232" t="s">
        <v>332</v>
      </c>
      <c r="S18" s="259"/>
      <c r="T18" s="94"/>
      <c r="U18" s="230"/>
      <c r="V18" s="178"/>
      <c r="W18" s="93"/>
      <c r="X18" s="89"/>
      <c r="Y18" s="95"/>
      <c r="Z18" s="232" t="s">
        <v>335</v>
      </c>
      <c r="AA18" s="90" t="s">
        <v>216</v>
      </c>
      <c r="AB18" s="94">
        <v>25</v>
      </c>
      <c r="AC18" s="230"/>
      <c r="AD18" s="178"/>
      <c r="AE18" s="93"/>
      <c r="AF18" s="89">
        <f>(AB18*$D$2)/1000</f>
        <v>2</v>
      </c>
      <c r="AG18" s="95"/>
      <c r="AH18" s="232" t="s">
        <v>398</v>
      </c>
      <c r="AI18" s="90"/>
      <c r="AJ18" s="94"/>
      <c r="AK18" s="230"/>
      <c r="AL18" s="178"/>
      <c r="AM18" s="93"/>
      <c r="AN18" s="89"/>
      <c r="AO18" s="95"/>
    </row>
    <row r="19" spans="1:41" s="8" customFormat="1" ht="14.1" customHeight="1">
      <c r="A19" s="315"/>
      <c r="B19" s="236" t="s">
        <v>317</v>
      </c>
      <c r="C19" s="90" t="s">
        <v>155</v>
      </c>
      <c r="D19" s="94">
        <v>5</v>
      </c>
      <c r="E19" s="230"/>
      <c r="F19" s="178"/>
      <c r="G19" s="93"/>
      <c r="H19" s="234">
        <f t="shared" si="2"/>
        <v>0.4</v>
      </c>
      <c r="I19" s="199"/>
      <c r="J19" s="232" t="s">
        <v>326</v>
      </c>
      <c r="K19" s="60" t="s">
        <v>329</v>
      </c>
      <c r="L19" s="94">
        <v>15</v>
      </c>
      <c r="M19" s="230"/>
      <c r="N19" s="178"/>
      <c r="O19" s="93"/>
      <c r="P19" s="89">
        <f t="shared" si="3"/>
        <v>1.2</v>
      </c>
      <c r="Q19" s="95"/>
      <c r="R19" s="232" t="s">
        <v>208</v>
      </c>
      <c r="S19" s="259"/>
      <c r="T19" s="94"/>
      <c r="U19" s="230"/>
      <c r="V19" s="178"/>
      <c r="W19" s="93"/>
      <c r="X19" s="161"/>
      <c r="Y19" s="95"/>
      <c r="Z19" s="232" t="s">
        <v>337</v>
      </c>
      <c r="AA19" s="90" t="s">
        <v>217</v>
      </c>
      <c r="AB19" s="94">
        <v>15</v>
      </c>
      <c r="AC19" s="230"/>
      <c r="AD19" s="178"/>
      <c r="AE19" s="93"/>
      <c r="AF19" s="89">
        <f>(AB19*$D$2)/1000</f>
        <v>1.2</v>
      </c>
      <c r="AG19" s="95"/>
      <c r="AH19" s="232" t="s">
        <v>340</v>
      </c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15"/>
      <c r="B20" s="236" t="s">
        <v>318</v>
      </c>
      <c r="C20" s="90" t="s">
        <v>320</v>
      </c>
      <c r="D20" s="94">
        <v>20</v>
      </c>
      <c r="E20" s="230"/>
      <c r="F20" s="178"/>
      <c r="G20" s="93"/>
      <c r="H20" s="234">
        <f t="shared" si="2"/>
        <v>1.6</v>
      </c>
      <c r="I20" s="95"/>
      <c r="J20" s="232" t="s">
        <v>327</v>
      </c>
      <c r="K20" s="60" t="s">
        <v>162</v>
      </c>
      <c r="L20" s="94">
        <v>15</v>
      </c>
      <c r="M20" s="230"/>
      <c r="N20" s="178"/>
      <c r="O20" s="93"/>
      <c r="P20" s="89">
        <f t="shared" si="3"/>
        <v>1.2</v>
      </c>
      <c r="Q20" s="95"/>
      <c r="R20" s="232" t="s">
        <v>209</v>
      </c>
      <c r="S20" s="90"/>
      <c r="T20" s="94"/>
      <c r="U20" s="230"/>
      <c r="V20" s="178"/>
      <c r="W20" s="93"/>
      <c r="X20" s="161"/>
      <c r="Y20" s="95"/>
      <c r="Z20" s="232" t="s">
        <v>338</v>
      </c>
      <c r="AA20" s="90"/>
      <c r="AB20" s="94"/>
      <c r="AC20" s="230"/>
      <c r="AD20" s="178"/>
      <c r="AE20" s="93"/>
      <c r="AF20" s="89"/>
      <c r="AG20" s="95"/>
      <c r="AH20" s="232" t="s">
        <v>341</v>
      </c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15"/>
      <c r="B21" s="232" t="s">
        <v>319</v>
      </c>
      <c r="C21" s="90" t="s">
        <v>321</v>
      </c>
      <c r="D21" s="94">
        <v>10</v>
      </c>
      <c r="E21" s="230"/>
      <c r="F21" s="178"/>
      <c r="G21" s="93"/>
      <c r="H21" s="234">
        <f t="shared" si="2"/>
        <v>0.8</v>
      </c>
      <c r="I21" s="95"/>
      <c r="J21" s="232"/>
      <c r="K21" s="60" t="s">
        <v>155</v>
      </c>
      <c r="L21" s="94">
        <v>10</v>
      </c>
      <c r="M21" s="230"/>
      <c r="N21" s="178"/>
      <c r="O21" s="93"/>
      <c r="P21" s="89">
        <f t="shared" si="3"/>
        <v>0.8</v>
      </c>
      <c r="Q21" s="95"/>
      <c r="R21" s="232"/>
      <c r="S21" s="90"/>
      <c r="T21" s="94"/>
      <c r="U21" s="230"/>
      <c r="V21" s="178"/>
      <c r="W21" s="93"/>
      <c r="X21" s="161"/>
      <c r="Y21" s="95"/>
      <c r="Z21" s="232" t="s">
        <v>339</v>
      </c>
      <c r="AA21" s="90"/>
      <c r="AB21" s="94"/>
      <c r="AC21" s="23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89"/>
      <c r="AO21" s="95"/>
    </row>
    <row r="22" spans="1:41" s="8" customFormat="1" ht="14.1" customHeight="1">
      <c r="A22" s="315"/>
      <c r="B22" s="236" t="s">
        <v>318</v>
      </c>
      <c r="C22" s="90" t="s">
        <v>322</v>
      </c>
      <c r="D22" s="94">
        <v>10</v>
      </c>
      <c r="E22" s="160"/>
      <c r="F22" s="160"/>
      <c r="G22" s="93"/>
      <c r="H22" s="234">
        <f t="shared" si="2"/>
        <v>0.8</v>
      </c>
      <c r="I22" s="92"/>
      <c r="J22" s="232"/>
      <c r="K22" s="60" t="s">
        <v>330</v>
      </c>
      <c r="L22" s="94">
        <v>5</v>
      </c>
      <c r="M22" s="230"/>
      <c r="N22" s="178"/>
      <c r="O22" s="93"/>
      <c r="P22" s="89">
        <f t="shared" si="3"/>
        <v>0.4</v>
      </c>
      <c r="Q22" s="95"/>
      <c r="R22" s="232"/>
      <c r="S22" s="90"/>
      <c r="T22" s="94"/>
      <c r="U22" s="230"/>
      <c r="V22" s="178"/>
      <c r="W22" s="93"/>
      <c r="X22" s="161"/>
      <c r="Y22" s="95"/>
      <c r="Z22" s="232"/>
      <c r="AA22" s="90"/>
      <c r="AB22" s="94"/>
      <c r="AC22" s="230"/>
      <c r="AD22" s="178"/>
      <c r="AE22" s="93"/>
      <c r="AF22" s="161"/>
      <c r="AG22" s="95"/>
      <c r="AH22" s="232"/>
      <c r="AI22" s="9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15"/>
      <c r="B23" s="232"/>
      <c r="C23" s="90"/>
      <c r="D23" s="94"/>
      <c r="E23" s="160"/>
      <c r="F23" s="160"/>
      <c r="G23" s="93"/>
      <c r="H23" s="234"/>
      <c r="I23" s="92"/>
      <c r="J23" s="233"/>
      <c r="K23" s="90" t="s">
        <v>322</v>
      </c>
      <c r="L23" s="94">
        <v>10</v>
      </c>
      <c r="M23" s="160"/>
      <c r="N23" s="160"/>
      <c r="O23" s="93"/>
      <c r="P23" s="89">
        <f t="shared" si="3"/>
        <v>0.8</v>
      </c>
      <c r="Q23" s="95"/>
      <c r="R23" s="233"/>
      <c r="S23" s="90"/>
      <c r="T23" s="94"/>
      <c r="U23" s="160"/>
      <c r="V23" s="160"/>
      <c r="W23" s="93"/>
      <c r="X23" s="161"/>
      <c r="Y23" s="95"/>
      <c r="Z23" s="233"/>
      <c r="AA23" s="90"/>
      <c r="AB23" s="94"/>
      <c r="AC23" s="160"/>
      <c r="AD23" s="160"/>
      <c r="AE23" s="93"/>
      <c r="AF23" s="161"/>
      <c r="AG23" s="95"/>
      <c r="AH23" s="233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15"/>
      <c r="B24" s="232"/>
      <c r="C24" s="90"/>
      <c r="D24" s="94"/>
      <c r="E24" s="160"/>
      <c r="F24" s="160"/>
      <c r="G24" s="93"/>
      <c r="H24" s="89"/>
      <c r="I24" s="92"/>
      <c r="J24" s="232"/>
      <c r="K24" s="90"/>
      <c r="L24" s="94"/>
      <c r="M24" s="160"/>
      <c r="N24" s="160"/>
      <c r="O24" s="93"/>
      <c r="P24" s="89"/>
      <c r="Q24" s="92"/>
      <c r="R24" s="232" t="s">
        <v>356</v>
      </c>
      <c r="S24" s="90" t="s">
        <v>361</v>
      </c>
      <c r="T24" s="94">
        <v>190</v>
      </c>
      <c r="U24" s="160"/>
      <c r="V24" s="160"/>
      <c r="W24" s="93"/>
      <c r="X24" s="89">
        <f>(T24*$D$2)/1000</f>
        <v>15.2</v>
      </c>
      <c r="Y24" s="92" t="s">
        <v>358</v>
      </c>
      <c r="Z24" s="235"/>
      <c r="AA24" s="90"/>
      <c r="AB24" s="94"/>
      <c r="AC24" s="160"/>
      <c r="AD24" s="160"/>
      <c r="AE24" s="93"/>
      <c r="AF24" s="89"/>
      <c r="AG24" s="92"/>
      <c r="AH24" s="232" t="s">
        <v>356</v>
      </c>
      <c r="AI24" s="90" t="s">
        <v>361</v>
      </c>
      <c r="AJ24" s="94">
        <v>190</v>
      </c>
      <c r="AK24" s="160"/>
      <c r="AL24" s="160"/>
      <c r="AM24" s="93"/>
      <c r="AN24" s="89">
        <f>(AJ24*$D$2)/1000</f>
        <v>15.2</v>
      </c>
      <c r="AO24" s="92" t="s">
        <v>372</v>
      </c>
    </row>
    <row r="25" spans="1:41" s="8" customFormat="1" ht="14.1" customHeight="1">
      <c r="A25" s="315"/>
      <c r="B25" s="232"/>
      <c r="C25" s="202"/>
      <c r="D25" s="94"/>
      <c r="E25" s="160"/>
      <c r="F25" s="175"/>
      <c r="G25" s="93"/>
      <c r="H25" s="89"/>
      <c r="I25" s="92"/>
      <c r="J25" s="232"/>
      <c r="K25" s="202"/>
      <c r="L25" s="94"/>
      <c r="M25" s="160"/>
      <c r="N25" s="175"/>
      <c r="O25" s="93"/>
      <c r="P25" s="161"/>
      <c r="Q25" s="92"/>
      <c r="R25" s="232" t="s">
        <v>362</v>
      </c>
      <c r="S25" s="202" t="s">
        <v>354</v>
      </c>
      <c r="T25" s="94"/>
      <c r="U25" s="160"/>
      <c r="V25" s="175"/>
      <c r="W25" s="93"/>
      <c r="X25" s="161"/>
      <c r="Y25" s="92" t="s">
        <v>363</v>
      </c>
      <c r="Z25" s="232"/>
      <c r="AA25" s="202"/>
      <c r="AB25" s="94"/>
      <c r="AC25" s="160"/>
      <c r="AD25" s="175"/>
      <c r="AE25" s="93"/>
      <c r="AF25" s="161"/>
      <c r="AG25" s="92"/>
      <c r="AH25" s="232" t="s">
        <v>353</v>
      </c>
      <c r="AI25" s="202" t="s">
        <v>354</v>
      </c>
      <c r="AJ25" s="94"/>
      <c r="AK25" s="160"/>
      <c r="AL25" s="175"/>
      <c r="AM25" s="93"/>
      <c r="AN25" s="161"/>
      <c r="AO25" s="92" t="s">
        <v>360</v>
      </c>
    </row>
    <row r="26" spans="1:41" s="8" customFormat="1" ht="14.1" customHeight="1">
      <c r="A26" s="315"/>
      <c r="B26" s="232"/>
      <c r="C26" s="90"/>
      <c r="D26" s="94"/>
      <c r="E26" s="176"/>
      <c r="F26" s="176"/>
      <c r="G26" s="205"/>
      <c r="H26" s="89"/>
      <c r="I26" s="100"/>
      <c r="J26" s="232"/>
      <c r="K26" s="90"/>
      <c r="L26" s="94"/>
      <c r="M26" s="176"/>
      <c r="N26" s="176"/>
      <c r="O26" s="205"/>
      <c r="P26" s="161"/>
      <c r="Q26" s="100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5"/>
      <c r="B27" s="232"/>
      <c r="C27" s="90"/>
      <c r="D27" s="94"/>
      <c r="E27" s="97"/>
      <c r="F27" s="160"/>
      <c r="G27" s="93"/>
      <c r="H27" s="89"/>
      <c r="I27" s="95"/>
      <c r="J27" s="232"/>
      <c r="K27" s="90"/>
      <c r="L27" s="94"/>
      <c r="M27" s="97"/>
      <c r="N27" s="160"/>
      <c r="O27" s="93"/>
      <c r="P27" s="89"/>
      <c r="Q27" s="95"/>
      <c r="R27" s="232"/>
      <c r="S27" s="90"/>
      <c r="T27" s="94"/>
      <c r="U27" s="97"/>
      <c r="V27" s="160"/>
      <c r="W27" s="93"/>
      <c r="X27" s="89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5"/>
      <c r="B28" s="232"/>
      <c r="C28" s="90"/>
      <c r="D28" s="94"/>
      <c r="E28" s="53"/>
      <c r="F28" s="160"/>
      <c r="G28" s="93"/>
      <c r="H28" s="161"/>
      <c r="I28" s="92"/>
      <c r="J28" s="232"/>
      <c r="K28" s="90"/>
      <c r="L28" s="94"/>
      <c r="M28" s="53"/>
      <c r="N28" s="160"/>
      <c r="O28" s="93"/>
      <c r="P28" s="161"/>
      <c r="Q28" s="92"/>
      <c r="R28" s="232"/>
      <c r="S28" s="90"/>
      <c r="T28" s="94"/>
      <c r="U28" s="53"/>
      <c r="V28" s="160"/>
      <c r="W28" s="93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146</v>
      </c>
      <c r="J30" s="8"/>
      <c r="K30" s="40" t="s">
        <v>147</v>
      </c>
      <c r="L30" s="8"/>
      <c r="R30" s="8"/>
      <c r="S30" s="8" t="s">
        <v>145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11"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</mergeCells>
  <phoneticPr fontId="20" type="noConversion"/>
  <pageMargins left="3.937007874015748E-2" right="0" top="0" bottom="0" header="0.31496062992125984" footer="0.31496062992125984"/>
  <pageSetup paperSize="9" scale="8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65513"/>
  <sheetViews>
    <sheetView workbookViewId="0">
      <selection activeCell="L26" sqref="L26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875" style="5" hidden="1" customWidth="1"/>
    <col min="7" max="7" width="6.625" style="5" hidden="1" customWidth="1"/>
    <col min="8" max="8" width="3.625" style="31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customWidth="1"/>
    <col min="27" max="27" width="11.125" style="3" customWidth="1"/>
    <col min="28" max="28" width="4.625" customWidth="1"/>
    <col min="29" max="31" width="6.625" hidden="1" customWidth="1"/>
    <col min="32" max="32" width="3.625" style="31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7"/>
      <c r="C1" s="7"/>
      <c r="D1" s="317" t="s">
        <v>12</v>
      </c>
      <c r="E1" s="317"/>
      <c r="F1" s="317"/>
      <c r="G1" s="317"/>
      <c r="H1" s="317"/>
      <c r="I1" s="317"/>
      <c r="J1" s="317"/>
      <c r="K1" t="s">
        <v>149</v>
      </c>
      <c r="L1" t="s">
        <v>135</v>
      </c>
      <c r="Q1">
        <v>113</v>
      </c>
      <c r="R1" t="s">
        <v>136</v>
      </c>
      <c r="S1" t="s">
        <v>206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2">
        <v>81</v>
      </c>
      <c r="E2" s="322"/>
      <c r="F2" s="28"/>
      <c r="G2" s="28"/>
      <c r="H2" s="28"/>
      <c r="I2" s="28"/>
      <c r="J2" s="29"/>
      <c r="K2" s="318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2</v>
      </c>
      <c r="B3" s="9"/>
      <c r="C3" s="321">
        <v>45439</v>
      </c>
      <c r="D3" s="321"/>
      <c r="E3" s="16"/>
      <c r="F3" s="16"/>
      <c r="G3" s="16"/>
      <c r="H3" s="27"/>
      <c r="I3" s="9" t="s">
        <v>3</v>
      </c>
      <c r="J3" s="9"/>
      <c r="K3" s="321">
        <v>45440</v>
      </c>
      <c r="L3" s="321"/>
      <c r="M3" s="16"/>
      <c r="N3" s="16"/>
      <c r="O3" s="16"/>
      <c r="P3" s="27"/>
      <c r="Q3" s="9" t="s">
        <v>4</v>
      </c>
      <c r="R3" s="126"/>
      <c r="S3" s="321">
        <v>45441</v>
      </c>
      <c r="T3" s="321"/>
      <c r="U3" s="16"/>
      <c r="V3" s="16"/>
      <c r="W3" s="16"/>
      <c r="X3" s="27"/>
      <c r="Y3" s="9" t="s">
        <v>5</v>
      </c>
      <c r="Z3" s="126"/>
      <c r="AA3" s="321">
        <v>45442</v>
      </c>
      <c r="AB3" s="321"/>
      <c r="AC3" s="16"/>
      <c r="AD3" s="16"/>
      <c r="AE3" s="16"/>
      <c r="AF3" s="27"/>
      <c r="AG3" s="9" t="s">
        <v>6</v>
      </c>
      <c r="AH3" s="126"/>
      <c r="AI3" s="321">
        <v>45443</v>
      </c>
      <c r="AJ3" s="321"/>
      <c r="AK3" s="16"/>
      <c r="AL3" s="16"/>
      <c r="AM3" s="16"/>
      <c r="AN3" s="27"/>
      <c r="AO3" s="9" t="s">
        <v>21</v>
      </c>
    </row>
    <row r="4" spans="1:41" s="8" customFormat="1" ht="14.1" customHeight="1">
      <c r="A4" s="320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138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138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138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138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138</v>
      </c>
    </row>
    <row r="5" spans="1:41" s="8" customFormat="1" ht="14.1" customHeight="1">
      <c r="A5" s="313" t="s">
        <v>134</v>
      </c>
      <c r="B5" s="231"/>
      <c r="C5" s="201"/>
      <c r="D5" s="53"/>
      <c r="E5" s="219"/>
      <c r="F5" s="175"/>
      <c r="G5" s="205"/>
      <c r="H5" s="89"/>
      <c r="I5" s="224"/>
      <c r="J5" s="231"/>
      <c r="K5" s="201"/>
      <c r="L5" s="53"/>
      <c r="M5" s="219"/>
      <c r="N5" s="175"/>
      <c r="O5" s="205"/>
      <c r="P5" s="89"/>
      <c r="Q5" s="224"/>
      <c r="R5" s="231"/>
      <c r="S5" s="201"/>
      <c r="T5" s="53"/>
      <c r="U5" s="219"/>
      <c r="V5" s="175"/>
      <c r="W5" s="205"/>
      <c r="X5" s="89"/>
      <c r="Y5" s="224"/>
      <c r="Z5" s="231"/>
      <c r="AA5" s="201"/>
      <c r="AB5" s="53"/>
      <c r="AC5" s="219"/>
      <c r="AD5" s="175"/>
      <c r="AE5" s="205"/>
      <c r="AF5" s="89"/>
      <c r="AG5" s="224"/>
      <c r="AH5" s="231"/>
      <c r="AI5" s="201"/>
      <c r="AJ5" s="53"/>
      <c r="AK5" s="219"/>
      <c r="AL5" s="175"/>
      <c r="AM5" s="205"/>
      <c r="AN5" s="89"/>
      <c r="AO5" s="95"/>
    </row>
    <row r="6" spans="1:41" s="8" customFormat="1" ht="14.1" customHeight="1">
      <c r="A6" s="313"/>
      <c r="B6" s="232" t="s">
        <v>139</v>
      </c>
      <c r="C6" s="201" t="s">
        <v>141</v>
      </c>
      <c r="D6" s="53">
        <v>70</v>
      </c>
      <c r="E6" s="228"/>
      <c r="F6" s="175"/>
      <c r="G6" s="229"/>
      <c r="H6" s="89">
        <f>(D6*$D$2)/1000</f>
        <v>5.67</v>
      </c>
      <c r="I6" s="224"/>
      <c r="J6" s="232" t="s">
        <v>142</v>
      </c>
      <c r="K6" s="201" t="s">
        <v>132</v>
      </c>
      <c r="L6" s="53">
        <v>240</v>
      </c>
      <c r="M6" s="228"/>
      <c r="N6" s="175"/>
      <c r="O6" s="229"/>
      <c r="P6" s="89">
        <f>(L6*$D$2)/1000</f>
        <v>19.440000000000001</v>
      </c>
      <c r="Q6" s="224"/>
      <c r="R6" s="232" t="s">
        <v>139</v>
      </c>
      <c r="S6" s="201" t="s">
        <v>141</v>
      </c>
      <c r="T6" s="53">
        <v>70</v>
      </c>
      <c r="U6" s="228"/>
      <c r="V6" s="175"/>
      <c r="W6" s="229"/>
      <c r="X6" s="89">
        <f>(T6*$D$2)/1000</f>
        <v>5.67</v>
      </c>
      <c r="Y6" s="224"/>
      <c r="Z6" s="232" t="s">
        <v>142</v>
      </c>
      <c r="AA6" s="201" t="s">
        <v>132</v>
      </c>
      <c r="AB6" s="53">
        <v>240</v>
      </c>
      <c r="AC6" s="228"/>
      <c r="AD6" s="175"/>
      <c r="AE6" s="229"/>
      <c r="AF6" s="89">
        <f>(AB6*$D$2)/1000</f>
        <v>19.440000000000001</v>
      </c>
      <c r="AG6" s="224"/>
      <c r="AH6" s="232" t="s">
        <v>139</v>
      </c>
      <c r="AI6" s="201" t="s">
        <v>141</v>
      </c>
      <c r="AJ6" s="53">
        <v>60</v>
      </c>
      <c r="AK6" s="228"/>
      <c r="AL6" s="175"/>
      <c r="AM6" s="229"/>
      <c r="AN6" s="89">
        <f>(AJ6*$D$2)/1000</f>
        <v>4.8600000000000003</v>
      </c>
      <c r="AO6" s="95"/>
    </row>
    <row r="7" spans="1:41" s="8" customFormat="1" ht="14.1" customHeight="1">
      <c r="A7" s="313"/>
      <c r="B7" s="232" t="s">
        <v>140</v>
      </c>
      <c r="C7" s="201" t="s">
        <v>389</v>
      </c>
      <c r="D7" s="53">
        <v>50</v>
      </c>
      <c r="E7" s="228"/>
      <c r="F7" s="175"/>
      <c r="G7" s="229"/>
      <c r="H7" s="89">
        <f t="shared" ref="H7" si="0">(D7*$D$2)/1000</f>
        <v>4.05</v>
      </c>
      <c r="I7" s="224"/>
      <c r="J7" s="232" t="s">
        <v>143</v>
      </c>
      <c r="K7" s="201"/>
      <c r="L7" s="53"/>
      <c r="M7" s="228"/>
      <c r="N7" s="175"/>
      <c r="O7" s="229"/>
      <c r="P7" s="89"/>
      <c r="Q7" s="224"/>
      <c r="R7" s="232" t="s">
        <v>140</v>
      </c>
      <c r="S7" s="201" t="s">
        <v>164</v>
      </c>
      <c r="T7" s="53">
        <v>50</v>
      </c>
      <c r="U7" s="228"/>
      <c r="V7" s="175"/>
      <c r="W7" s="229"/>
      <c r="X7" s="89">
        <f t="shared" ref="X7" si="1">(T7*$D$2)/1000</f>
        <v>4.05</v>
      </c>
      <c r="Y7" s="224"/>
      <c r="Z7" s="232" t="s">
        <v>143</v>
      </c>
      <c r="AA7" s="201"/>
      <c r="AB7" s="53"/>
      <c r="AC7" s="228"/>
      <c r="AD7" s="175"/>
      <c r="AE7" s="229"/>
      <c r="AF7" s="89"/>
      <c r="AG7" s="224"/>
      <c r="AH7" s="232" t="s">
        <v>140</v>
      </c>
      <c r="AI7" s="201" t="s">
        <v>173</v>
      </c>
      <c r="AJ7" s="53">
        <v>80</v>
      </c>
      <c r="AK7" s="228"/>
      <c r="AL7" s="175"/>
      <c r="AM7" s="229"/>
      <c r="AN7" s="89">
        <f t="shared" ref="AN7" si="2">(AJ7*$D$2)/1000</f>
        <v>6.48</v>
      </c>
      <c r="AO7" s="95"/>
    </row>
    <row r="8" spans="1:41" s="8" customFormat="1" ht="14.1" customHeight="1">
      <c r="A8" s="313"/>
      <c r="B8" s="232"/>
      <c r="C8" s="201"/>
      <c r="D8" s="53"/>
      <c r="E8" s="228"/>
      <c r="F8" s="175"/>
      <c r="G8" s="229"/>
      <c r="H8" s="89"/>
      <c r="I8" s="224"/>
      <c r="J8" s="232"/>
      <c r="K8" s="201"/>
      <c r="L8" s="53"/>
      <c r="M8" s="228"/>
      <c r="N8" s="175"/>
      <c r="O8" s="229"/>
      <c r="P8" s="89"/>
      <c r="Q8" s="224"/>
      <c r="R8" s="232"/>
      <c r="S8" s="201"/>
      <c r="T8" s="53"/>
      <c r="U8" s="228"/>
      <c r="V8" s="175"/>
      <c r="W8" s="229"/>
      <c r="X8" s="89"/>
      <c r="Y8" s="224"/>
      <c r="Z8" s="232"/>
      <c r="AA8" s="201"/>
      <c r="AB8" s="53"/>
      <c r="AC8" s="228"/>
      <c r="AD8" s="175"/>
      <c r="AE8" s="229"/>
      <c r="AF8" s="89"/>
      <c r="AG8" s="224"/>
      <c r="AH8" s="232"/>
      <c r="AI8" s="201"/>
      <c r="AJ8" s="53"/>
      <c r="AK8" s="228"/>
      <c r="AL8" s="175"/>
      <c r="AM8" s="229"/>
      <c r="AN8" s="89"/>
      <c r="AO8" s="95"/>
    </row>
    <row r="9" spans="1:41" s="8" customFormat="1" ht="14.1" customHeight="1">
      <c r="A9" s="313"/>
      <c r="B9" s="232"/>
      <c r="C9" s="201"/>
      <c r="D9" s="53"/>
      <c r="E9" s="228"/>
      <c r="F9" s="175"/>
      <c r="G9" s="229"/>
      <c r="H9" s="89"/>
      <c r="I9" s="224"/>
      <c r="J9" s="232"/>
      <c r="K9" s="201"/>
      <c r="L9" s="53"/>
      <c r="M9" s="228"/>
      <c r="N9" s="175"/>
      <c r="O9" s="229"/>
      <c r="P9" s="89"/>
      <c r="Q9" s="224"/>
      <c r="R9" s="232"/>
      <c r="S9" s="201"/>
      <c r="T9" s="53"/>
      <c r="U9" s="228"/>
      <c r="V9" s="175"/>
      <c r="W9" s="229"/>
      <c r="X9" s="89"/>
      <c r="Y9" s="224"/>
      <c r="Z9" s="232"/>
      <c r="AA9" s="201"/>
      <c r="AB9" s="53"/>
      <c r="AC9" s="228"/>
      <c r="AD9" s="175"/>
      <c r="AE9" s="229"/>
      <c r="AF9" s="89"/>
      <c r="AG9" s="224"/>
      <c r="AH9" s="232"/>
      <c r="AI9" s="201"/>
      <c r="AJ9" s="53"/>
      <c r="AK9" s="228"/>
      <c r="AL9" s="175"/>
      <c r="AM9" s="229"/>
      <c r="AN9" s="89"/>
      <c r="AO9" s="95"/>
    </row>
    <row r="10" spans="1:41" s="8" customFormat="1" ht="14.1" customHeight="1">
      <c r="A10" s="313"/>
      <c r="B10" s="233"/>
      <c r="C10" s="201"/>
      <c r="D10" s="53"/>
      <c r="E10" s="228"/>
      <c r="F10" s="175"/>
      <c r="G10" s="229"/>
      <c r="H10" s="89"/>
      <c r="I10" s="224"/>
      <c r="J10" s="233"/>
      <c r="K10" s="201"/>
      <c r="L10" s="53"/>
      <c r="M10" s="228"/>
      <c r="N10" s="175"/>
      <c r="O10" s="229"/>
      <c r="P10" s="89"/>
      <c r="Q10" s="224"/>
      <c r="R10" s="233"/>
      <c r="S10" s="201"/>
      <c r="T10" s="53"/>
      <c r="U10" s="228"/>
      <c r="V10" s="175"/>
      <c r="W10" s="229"/>
      <c r="X10" s="89"/>
      <c r="Y10" s="224"/>
      <c r="Z10" s="233"/>
      <c r="AA10" s="201"/>
      <c r="AB10" s="53"/>
      <c r="AC10" s="228"/>
      <c r="AD10" s="175"/>
      <c r="AE10" s="229"/>
      <c r="AF10" s="89"/>
      <c r="AG10" s="224"/>
      <c r="AH10" s="233"/>
      <c r="AI10" s="201"/>
      <c r="AJ10" s="53"/>
      <c r="AK10" s="228"/>
      <c r="AL10" s="175"/>
      <c r="AM10" s="229"/>
      <c r="AN10" s="89"/>
      <c r="AO10" s="95"/>
    </row>
    <row r="11" spans="1:41" s="8" customFormat="1" ht="14.1" customHeight="1">
      <c r="A11" s="313"/>
      <c r="B11" s="232"/>
      <c r="C11" s="90"/>
      <c r="D11" s="91"/>
      <c r="E11" s="176"/>
      <c r="F11" s="108"/>
      <c r="G11" s="178"/>
      <c r="H11" s="89"/>
      <c r="I11" s="92"/>
      <c r="J11" s="232"/>
      <c r="K11" s="90"/>
      <c r="L11" s="91"/>
      <c r="M11" s="176"/>
      <c r="N11" s="108"/>
      <c r="O11" s="178"/>
      <c r="P11" s="89"/>
      <c r="Q11" s="92"/>
      <c r="R11" s="232"/>
      <c r="S11" s="90"/>
      <c r="T11" s="91"/>
      <c r="U11" s="176"/>
      <c r="V11" s="108"/>
      <c r="W11" s="178"/>
      <c r="X11" s="89"/>
      <c r="Y11" s="92"/>
      <c r="Z11" s="232"/>
      <c r="AA11" s="90"/>
      <c r="AB11" s="91"/>
      <c r="AC11" s="176"/>
      <c r="AD11" s="108"/>
      <c r="AE11" s="178"/>
      <c r="AF11" s="89"/>
      <c r="AG11" s="92"/>
      <c r="AH11" s="232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13"/>
      <c r="B12" s="232"/>
      <c r="C12" s="90"/>
      <c r="D12" s="91"/>
      <c r="E12" s="160"/>
      <c r="F12" s="175"/>
      <c r="G12" s="93"/>
      <c r="H12" s="89"/>
      <c r="I12" s="92"/>
      <c r="J12" s="232"/>
      <c r="K12" s="90"/>
      <c r="L12" s="91"/>
      <c r="M12" s="160"/>
      <c r="N12" s="175"/>
      <c r="O12" s="93"/>
      <c r="P12" s="89"/>
      <c r="Q12" s="92"/>
      <c r="R12" s="232"/>
      <c r="S12" s="90"/>
      <c r="T12" s="91"/>
      <c r="U12" s="160"/>
      <c r="V12" s="175"/>
      <c r="W12" s="93"/>
      <c r="X12" s="89"/>
      <c r="Y12" s="92"/>
      <c r="Z12" s="232"/>
      <c r="AA12" s="90"/>
      <c r="AB12" s="91"/>
      <c r="AC12" s="160"/>
      <c r="AD12" s="175"/>
      <c r="AE12" s="93"/>
      <c r="AF12" s="89"/>
      <c r="AG12" s="92"/>
      <c r="AH12" s="232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13"/>
      <c r="B13" s="232"/>
      <c r="C13" s="90"/>
      <c r="D13" s="225"/>
      <c r="E13" s="97"/>
      <c r="F13" s="97"/>
      <c r="G13" s="226"/>
      <c r="H13" s="89"/>
      <c r="I13" s="92"/>
      <c r="J13" s="232"/>
      <c r="K13" s="90"/>
      <c r="L13" s="225"/>
      <c r="M13" s="97"/>
      <c r="N13" s="97"/>
      <c r="O13" s="226"/>
      <c r="P13" s="161"/>
      <c r="Q13" s="92"/>
      <c r="R13" s="232"/>
      <c r="S13" s="90"/>
      <c r="T13" s="225"/>
      <c r="U13" s="97"/>
      <c r="V13" s="97"/>
      <c r="W13" s="226"/>
      <c r="X13" s="89"/>
      <c r="Y13" s="92"/>
      <c r="Z13" s="232"/>
      <c r="AA13" s="90"/>
      <c r="AB13" s="225"/>
      <c r="AC13" s="97"/>
      <c r="AD13" s="97"/>
      <c r="AE13" s="226"/>
      <c r="AF13" s="161"/>
      <c r="AG13" s="92"/>
      <c r="AH13" s="232"/>
      <c r="AI13" s="90"/>
      <c r="AJ13" s="225"/>
      <c r="AK13" s="97"/>
      <c r="AL13" s="97"/>
      <c r="AM13" s="226"/>
      <c r="AN13" s="89"/>
      <c r="AO13" s="92"/>
    </row>
    <row r="14" spans="1:41" s="8" customFormat="1" ht="14.1" customHeight="1">
      <c r="A14" s="313"/>
      <c r="B14" s="232"/>
      <c r="C14" s="191"/>
      <c r="D14" s="200"/>
      <c r="E14" s="115"/>
      <c r="F14" s="160"/>
      <c r="G14" s="93"/>
      <c r="H14" s="89"/>
      <c r="I14" s="92"/>
      <c r="J14" s="232"/>
      <c r="K14" s="191"/>
      <c r="L14" s="200"/>
      <c r="M14" s="115"/>
      <c r="N14" s="160"/>
      <c r="O14" s="93"/>
      <c r="P14" s="161"/>
      <c r="Q14" s="92"/>
      <c r="R14" s="232"/>
      <c r="S14" s="191"/>
      <c r="T14" s="200"/>
      <c r="U14" s="115"/>
      <c r="V14" s="160"/>
      <c r="W14" s="93"/>
      <c r="X14" s="89"/>
      <c r="Y14" s="92"/>
      <c r="Z14" s="232"/>
      <c r="AA14" s="191"/>
      <c r="AB14" s="200"/>
      <c r="AC14" s="115"/>
      <c r="AD14" s="160"/>
      <c r="AE14" s="93"/>
      <c r="AF14" s="161"/>
      <c r="AG14" s="92"/>
      <c r="AH14" s="232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13"/>
      <c r="B15" s="232"/>
      <c r="C15" s="90"/>
      <c r="D15" s="94"/>
      <c r="E15" s="53"/>
      <c r="F15" s="114"/>
      <c r="G15" s="91"/>
      <c r="H15" s="89"/>
      <c r="I15" s="92"/>
      <c r="J15" s="232"/>
      <c r="K15" s="90"/>
      <c r="L15" s="94"/>
      <c r="M15" s="53"/>
      <c r="N15" s="114"/>
      <c r="O15" s="91"/>
      <c r="P15" s="105"/>
      <c r="Q15" s="92"/>
      <c r="R15" s="232"/>
      <c r="S15" s="90"/>
      <c r="T15" s="94"/>
      <c r="U15" s="53"/>
      <c r="V15" s="114"/>
      <c r="W15" s="91"/>
      <c r="X15" s="89"/>
      <c r="Y15" s="92"/>
      <c r="Z15" s="232"/>
      <c r="AA15" s="90"/>
      <c r="AB15" s="94"/>
      <c r="AC15" s="53"/>
      <c r="AD15" s="114"/>
      <c r="AE15" s="91"/>
      <c r="AF15" s="105"/>
      <c r="AG15" s="92"/>
      <c r="AH15" s="232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13"/>
      <c r="B16" s="233"/>
      <c r="C16" s="12"/>
      <c r="D16" s="59"/>
      <c r="E16" s="59"/>
      <c r="F16" s="59"/>
      <c r="G16" s="59"/>
      <c r="H16" s="89"/>
      <c r="I16" s="63"/>
      <c r="J16" s="233"/>
      <c r="K16" s="12"/>
      <c r="L16" s="59"/>
      <c r="M16" s="59"/>
      <c r="N16" s="59"/>
      <c r="O16" s="59"/>
      <c r="P16" s="27"/>
      <c r="Q16" s="63"/>
      <c r="R16" s="233"/>
      <c r="S16" s="12"/>
      <c r="T16" s="59"/>
      <c r="U16" s="59"/>
      <c r="V16" s="59"/>
      <c r="W16" s="59"/>
      <c r="X16" s="89"/>
      <c r="Y16" s="63"/>
      <c r="Z16" s="233"/>
      <c r="AA16" s="12"/>
      <c r="AB16" s="59"/>
      <c r="AC16" s="59"/>
      <c r="AD16" s="59"/>
      <c r="AE16" s="59"/>
      <c r="AF16" s="27"/>
      <c r="AG16" s="63"/>
      <c r="AH16" s="233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14" t="s">
        <v>133</v>
      </c>
      <c r="B17" s="232" t="s">
        <v>194</v>
      </c>
      <c r="C17" s="90" t="s">
        <v>195</v>
      </c>
      <c r="D17" s="94">
        <v>50</v>
      </c>
      <c r="E17" s="180"/>
      <c r="F17" s="178"/>
      <c r="G17" s="93"/>
      <c r="H17" s="89">
        <f t="shared" ref="H17:H19" si="3">(D17*$D$2)/1000</f>
        <v>4.05</v>
      </c>
      <c r="I17" s="95"/>
      <c r="J17" s="236" t="s">
        <v>192</v>
      </c>
      <c r="K17" s="90" t="s">
        <v>193</v>
      </c>
      <c r="L17" s="94">
        <v>5</v>
      </c>
      <c r="M17" s="180"/>
      <c r="N17" s="178"/>
      <c r="O17" s="93"/>
      <c r="P17" s="234">
        <f t="shared" ref="P17:P22" si="4">(L17*$D$2)/1000</f>
        <v>0.40500000000000003</v>
      </c>
      <c r="Q17" s="95"/>
      <c r="R17" s="232" t="s">
        <v>168</v>
      </c>
      <c r="S17" s="90" t="s">
        <v>196</v>
      </c>
      <c r="T17" s="94">
        <v>25</v>
      </c>
      <c r="U17" s="160"/>
      <c r="V17" s="160"/>
      <c r="W17" s="93"/>
      <c r="X17" s="89">
        <f t="shared" ref="X17:X19" si="5">(T17*$D$2)/1000</f>
        <v>2.0249999999999999</v>
      </c>
      <c r="Y17" s="95"/>
      <c r="Z17" s="232" t="s">
        <v>343</v>
      </c>
      <c r="AA17" s="90" t="s">
        <v>344</v>
      </c>
      <c r="AB17" s="94">
        <v>15</v>
      </c>
      <c r="AC17" s="230"/>
      <c r="AD17" s="178"/>
      <c r="AE17" s="93"/>
      <c r="AF17" s="89">
        <f t="shared" ref="AF17:AF20" si="6">(AB17*$D$2)/1000</f>
        <v>1.2150000000000001</v>
      </c>
      <c r="AG17" s="95"/>
      <c r="AH17" s="232" t="s">
        <v>383</v>
      </c>
      <c r="AI17" s="90" t="s">
        <v>385</v>
      </c>
      <c r="AJ17" s="53">
        <v>45</v>
      </c>
      <c r="AK17" s="228"/>
      <c r="AL17" s="175"/>
      <c r="AM17" s="229"/>
      <c r="AN17" s="89">
        <f t="shared" ref="AN17" si="7">(AJ17*$D$2)/1000</f>
        <v>3.645</v>
      </c>
      <c r="AO17" s="95"/>
    </row>
    <row r="18" spans="1:41" s="8" customFormat="1" ht="14.1" customHeight="1">
      <c r="A18" s="315"/>
      <c r="B18" s="232" t="s">
        <v>197</v>
      </c>
      <c r="C18" s="292" t="s">
        <v>198</v>
      </c>
      <c r="D18" s="94">
        <v>5</v>
      </c>
      <c r="E18" s="230"/>
      <c r="F18" s="178"/>
      <c r="G18" s="93"/>
      <c r="H18" s="89">
        <f t="shared" si="3"/>
        <v>0.40500000000000003</v>
      </c>
      <c r="I18" s="95"/>
      <c r="J18" s="236" t="s">
        <v>89</v>
      </c>
      <c r="K18" s="90" t="s">
        <v>189</v>
      </c>
      <c r="L18" s="94">
        <v>20</v>
      </c>
      <c r="M18" s="230"/>
      <c r="N18" s="178"/>
      <c r="O18" s="93"/>
      <c r="P18" s="234">
        <f t="shared" si="4"/>
        <v>1.62</v>
      </c>
      <c r="Q18" s="95"/>
      <c r="R18" s="232" t="s">
        <v>89</v>
      </c>
      <c r="S18" s="90" t="s">
        <v>154</v>
      </c>
      <c r="T18" s="94">
        <v>27.5</v>
      </c>
      <c r="U18" s="180"/>
      <c r="V18" s="178"/>
      <c r="W18" s="93"/>
      <c r="X18" s="89">
        <f t="shared" si="5"/>
        <v>2.2275</v>
      </c>
      <c r="Y18" s="95"/>
      <c r="Z18" s="232" t="s">
        <v>345</v>
      </c>
      <c r="AA18" s="90" t="s">
        <v>346</v>
      </c>
      <c r="AB18" s="94">
        <v>20</v>
      </c>
      <c r="AC18" s="230"/>
      <c r="AD18" s="178"/>
      <c r="AE18" s="93"/>
      <c r="AF18" s="89">
        <f t="shared" si="6"/>
        <v>1.62</v>
      </c>
      <c r="AG18" s="95"/>
      <c r="AH18" s="232" t="s">
        <v>384</v>
      </c>
      <c r="AI18" s="90"/>
      <c r="AJ18" s="94"/>
      <c r="AK18" s="230"/>
      <c r="AL18" s="178"/>
      <c r="AM18" s="93"/>
      <c r="AN18" s="89"/>
      <c r="AO18" s="95"/>
    </row>
    <row r="19" spans="1:41" s="8" customFormat="1" ht="14.1" customHeight="1">
      <c r="A19" s="315"/>
      <c r="B19" s="232" t="s">
        <v>15</v>
      </c>
      <c r="C19" s="90" t="s">
        <v>386</v>
      </c>
      <c r="D19" s="94">
        <v>20</v>
      </c>
      <c r="E19" s="230"/>
      <c r="F19" s="178"/>
      <c r="G19" s="93"/>
      <c r="H19" s="89">
        <f t="shared" si="3"/>
        <v>1.62</v>
      </c>
      <c r="I19" s="95"/>
      <c r="J19" s="236" t="s">
        <v>199</v>
      </c>
      <c r="K19" s="90" t="s">
        <v>191</v>
      </c>
      <c r="L19" s="94">
        <v>15</v>
      </c>
      <c r="M19" s="230"/>
      <c r="N19" s="178"/>
      <c r="O19" s="93"/>
      <c r="P19" s="234">
        <f t="shared" si="4"/>
        <v>1.2150000000000001</v>
      </c>
      <c r="Q19" s="95"/>
      <c r="R19" s="232" t="s">
        <v>36</v>
      </c>
      <c r="S19" s="90" t="s">
        <v>200</v>
      </c>
      <c r="T19" s="94">
        <v>17.5</v>
      </c>
      <c r="U19" s="176"/>
      <c r="V19" s="176"/>
      <c r="W19" s="205"/>
      <c r="X19" s="89">
        <f t="shared" si="5"/>
        <v>1.4175</v>
      </c>
      <c r="Y19" s="95"/>
      <c r="Z19" s="232" t="s">
        <v>347</v>
      </c>
      <c r="AA19" s="90" t="s">
        <v>348</v>
      </c>
      <c r="AB19" s="94">
        <v>15</v>
      </c>
      <c r="AC19" s="230"/>
      <c r="AD19" s="178"/>
      <c r="AE19" s="93"/>
      <c r="AF19" s="89">
        <f t="shared" si="6"/>
        <v>1.2150000000000001</v>
      </c>
      <c r="AG19" s="95"/>
      <c r="AH19" s="232" t="s">
        <v>335</v>
      </c>
      <c r="AI19" s="90"/>
      <c r="AJ19" s="94"/>
      <c r="AK19" s="230"/>
      <c r="AL19" s="178"/>
      <c r="AM19" s="93"/>
      <c r="AN19" s="89"/>
      <c r="AO19" s="95"/>
    </row>
    <row r="20" spans="1:41" s="8" customFormat="1" ht="14.1" customHeight="1">
      <c r="A20" s="315"/>
      <c r="B20" s="232" t="s">
        <v>387</v>
      </c>
      <c r="C20" s="90"/>
      <c r="D20" s="94"/>
      <c r="E20" s="230"/>
      <c r="F20" s="178"/>
      <c r="G20" s="93"/>
      <c r="H20" s="89"/>
      <c r="I20" s="95"/>
      <c r="J20" s="236" t="s">
        <v>201</v>
      </c>
      <c r="K20" s="90" t="s">
        <v>155</v>
      </c>
      <c r="L20" s="94">
        <v>5</v>
      </c>
      <c r="M20" s="230"/>
      <c r="N20" s="178"/>
      <c r="O20" s="93"/>
      <c r="P20" s="234">
        <f t="shared" si="4"/>
        <v>0.40500000000000003</v>
      </c>
      <c r="Q20" s="199"/>
      <c r="R20" s="232" t="s">
        <v>190</v>
      </c>
      <c r="S20" s="90"/>
      <c r="T20" s="94"/>
      <c r="U20" s="97"/>
      <c r="V20" s="160"/>
      <c r="W20" s="93"/>
      <c r="X20" s="89"/>
      <c r="Y20" s="95"/>
      <c r="Z20" s="232"/>
      <c r="AA20" s="90" t="s">
        <v>349</v>
      </c>
      <c r="AB20" s="94">
        <v>15</v>
      </c>
      <c r="AC20" s="230"/>
      <c r="AD20" s="178"/>
      <c r="AE20" s="93"/>
      <c r="AF20" s="89">
        <f t="shared" si="6"/>
        <v>1.2150000000000001</v>
      </c>
      <c r="AG20" s="95"/>
      <c r="AH20" s="232"/>
      <c r="AI20" s="90"/>
      <c r="AJ20" s="94"/>
      <c r="AK20" s="230"/>
      <c r="AL20" s="178"/>
      <c r="AM20" s="93"/>
      <c r="AN20" s="89"/>
      <c r="AO20" s="95"/>
    </row>
    <row r="21" spans="1:41" s="8" customFormat="1" ht="14.1" customHeight="1">
      <c r="A21" s="315"/>
      <c r="B21" s="232" t="s">
        <v>388</v>
      </c>
      <c r="C21" s="90"/>
      <c r="D21" s="94"/>
      <c r="E21" s="230"/>
      <c r="F21" s="178"/>
      <c r="G21" s="93"/>
      <c r="H21" s="89"/>
      <c r="I21" s="95"/>
      <c r="J21" s="236" t="s">
        <v>202</v>
      </c>
      <c r="K21" s="90" t="s">
        <v>203</v>
      </c>
      <c r="L21" s="94">
        <v>0.1</v>
      </c>
      <c r="M21" s="230"/>
      <c r="N21" s="178"/>
      <c r="O21" s="93"/>
      <c r="P21" s="234">
        <f t="shared" si="4"/>
        <v>8.0999999999999996E-3</v>
      </c>
      <c r="Q21" s="95"/>
      <c r="R21" s="232"/>
      <c r="S21" s="90"/>
      <c r="T21" s="94"/>
      <c r="U21" s="53"/>
      <c r="V21" s="160"/>
      <c r="W21" s="93"/>
      <c r="X21" s="161"/>
      <c r="Y21" s="95"/>
      <c r="Z21" s="236"/>
      <c r="AA21" s="90"/>
      <c r="AB21" s="94"/>
      <c r="AC21" s="230"/>
      <c r="AD21" s="178"/>
      <c r="AE21" s="93"/>
      <c r="AF21" s="89"/>
      <c r="AG21" s="95"/>
      <c r="AH21" s="232"/>
      <c r="AI21" s="90"/>
      <c r="AJ21" s="94"/>
      <c r="AK21" s="230"/>
      <c r="AL21" s="178"/>
      <c r="AM21" s="93"/>
      <c r="AN21" s="89"/>
      <c r="AO21" s="95"/>
    </row>
    <row r="22" spans="1:41" s="8" customFormat="1" ht="14.1" customHeight="1">
      <c r="A22" s="315"/>
      <c r="B22" s="232" t="s">
        <v>76</v>
      </c>
      <c r="C22" s="90"/>
      <c r="D22" s="94"/>
      <c r="E22" s="230"/>
      <c r="F22" s="178"/>
      <c r="G22" s="93"/>
      <c r="H22" s="89"/>
      <c r="I22" s="95"/>
      <c r="J22" s="236" t="s">
        <v>204</v>
      </c>
      <c r="K22" s="90" t="s">
        <v>205</v>
      </c>
      <c r="L22" s="94">
        <v>3</v>
      </c>
      <c r="M22" s="230"/>
      <c r="N22" s="178"/>
      <c r="O22" s="93"/>
      <c r="P22" s="234">
        <f t="shared" si="4"/>
        <v>0.24299999999999999</v>
      </c>
      <c r="Q22" s="95"/>
      <c r="R22" s="232"/>
      <c r="S22" s="90"/>
      <c r="T22" s="94"/>
      <c r="U22" s="230"/>
      <c r="V22" s="178"/>
      <c r="W22" s="93"/>
      <c r="X22" s="161"/>
      <c r="Y22" s="95"/>
      <c r="Z22" s="237"/>
      <c r="AA22" s="90"/>
      <c r="AB22" s="94"/>
      <c r="AC22" s="230"/>
      <c r="AD22" s="178"/>
      <c r="AE22" s="93"/>
      <c r="AF22" s="161"/>
      <c r="AG22" s="95"/>
      <c r="AH22" s="232"/>
      <c r="AI22" s="90"/>
      <c r="AJ22" s="94"/>
      <c r="AK22" s="230"/>
      <c r="AL22" s="178"/>
      <c r="AM22" s="93"/>
      <c r="AN22" s="89"/>
      <c r="AO22" s="95"/>
    </row>
    <row r="23" spans="1:41" s="8" customFormat="1" ht="14.1" customHeight="1">
      <c r="A23" s="315"/>
      <c r="B23" s="232"/>
      <c r="C23" s="90"/>
      <c r="D23" s="94"/>
      <c r="E23" s="160"/>
      <c r="F23" s="160"/>
      <c r="G23" s="93"/>
      <c r="H23" s="89"/>
      <c r="I23" s="92"/>
      <c r="J23" s="232"/>
      <c r="K23" s="90"/>
      <c r="L23" s="94"/>
      <c r="M23" s="160"/>
      <c r="N23" s="160"/>
      <c r="O23" s="93"/>
      <c r="P23" s="234"/>
      <c r="Q23" s="92"/>
      <c r="R23" s="232"/>
      <c r="S23" s="90"/>
      <c r="T23" s="94"/>
      <c r="U23" s="160"/>
      <c r="V23" s="160"/>
      <c r="W23" s="93"/>
      <c r="X23" s="89"/>
      <c r="Y23" s="95"/>
      <c r="Z23" s="233"/>
      <c r="AA23" s="90"/>
      <c r="AB23" s="94"/>
      <c r="AC23" s="230"/>
      <c r="AD23" s="178"/>
      <c r="AE23" s="93"/>
      <c r="AF23" s="161"/>
      <c r="AG23" s="95"/>
      <c r="AH23" s="232"/>
      <c r="AI23" s="90"/>
      <c r="AJ23" s="94"/>
      <c r="AK23" s="160"/>
      <c r="AL23" s="160"/>
      <c r="AM23" s="93"/>
      <c r="AN23" s="89"/>
      <c r="AO23" s="95"/>
    </row>
    <row r="24" spans="1:41" s="8" customFormat="1" ht="14.1" customHeight="1">
      <c r="A24" s="315"/>
      <c r="B24" s="232"/>
      <c r="C24" s="202"/>
      <c r="D24" s="94"/>
      <c r="E24" s="160"/>
      <c r="F24" s="175"/>
      <c r="G24" s="93"/>
      <c r="H24" s="89"/>
      <c r="I24" s="92"/>
      <c r="J24" s="232"/>
      <c r="K24" s="202"/>
      <c r="L24" s="94"/>
      <c r="M24" s="160"/>
      <c r="N24" s="175"/>
      <c r="O24" s="93"/>
      <c r="P24" s="161"/>
      <c r="Q24" s="92"/>
      <c r="R24" s="232" t="s">
        <v>356</v>
      </c>
      <c r="S24" s="90" t="s">
        <v>357</v>
      </c>
      <c r="T24" s="94">
        <v>190</v>
      </c>
      <c r="U24" s="160"/>
      <c r="V24" s="160"/>
      <c r="W24" s="93"/>
      <c r="X24" s="89">
        <f>(T24*$D$2)/1000</f>
        <v>15.39</v>
      </c>
      <c r="Y24" s="92" t="s">
        <v>358</v>
      </c>
      <c r="Z24" s="232"/>
      <c r="AA24" s="90"/>
      <c r="AB24" s="94"/>
      <c r="AC24" s="160"/>
      <c r="AD24" s="160"/>
      <c r="AE24" s="93"/>
      <c r="AF24" s="80"/>
      <c r="AG24" s="92"/>
      <c r="AH24" s="232" t="s">
        <v>356</v>
      </c>
      <c r="AI24" s="90" t="s">
        <v>361</v>
      </c>
      <c r="AJ24" s="94">
        <v>190</v>
      </c>
      <c r="AK24" s="160"/>
      <c r="AL24" s="160"/>
      <c r="AM24" s="93"/>
      <c r="AN24" s="89">
        <f>(AJ24*$D$2)/1000</f>
        <v>15.39</v>
      </c>
      <c r="AO24" s="92" t="s">
        <v>372</v>
      </c>
    </row>
    <row r="25" spans="1:41" s="8" customFormat="1" ht="14.1" customHeight="1">
      <c r="A25" s="315"/>
      <c r="B25" s="232"/>
      <c r="C25" s="90"/>
      <c r="D25" s="94"/>
      <c r="E25" s="176"/>
      <c r="F25" s="176"/>
      <c r="G25" s="205"/>
      <c r="H25" s="89"/>
      <c r="I25" s="100"/>
      <c r="J25" s="232"/>
      <c r="K25" s="90"/>
      <c r="L25" s="94"/>
      <c r="M25" s="176"/>
      <c r="N25" s="176"/>
      <c r="O25" s="205"/>
      <c r="P25" s="161"/>
      <c r="Q25" s="100"/>
      <c r="R25" s="232" t="s">
        <v>359</v>
      </c>
      <c r="S25" s="202" t="s">
        <v>354</v>
      </c>
      <c r="T25" s="94"/>
      <c r="U25" s="160"/>
      <c r="V25" s="175"/>
      <c r="W25" s="93"/>
      <c r="X25" s="161"/>
      <c r="Y25" s="92" t="s">
        <v>360</v>
      </c>
      <c r="Z25" s="232"/>
      <c r="AA25" s="202"/>
      <c r="AB25" s="94"/>
      <c r="AC25" s="160"/>
      <c r="AD25" s="175"/>
      <c r="AE25" s="93"/>
      <c r="AF25" s="161"/>
      <c r="AG25" s="92"/>
      <c r="AH25" s="232" t="s">
        <v>353</v>
      </c>
      <c r="AI25" s="202" t="s">
        <v>354</v>
      </c>
      <c r="AJ25" s="94"/>
      <c r="AK25" s="160"/>
      <c r="AL25" s="175"/>
      <c r="AM25" s="93"/>
      <c r="AN25" s="161"/>
      <c r="AO25" s="92" t="s">
        <v>360</v>
      </c>
    </row>
    <row r="26" spans="1:41" s="8" customFormat="1" ht="14.1" customHeight="1">
      <c r="A26" s="315"/>
      <c r="B26" s="232"/>
      <c r="C26" s="90"/>
      <c r="D26" s="94"/>
      <c r="E26" s="97"/>
      <c r="F26" s="160"/>
      <c r="G26" s="93"/>
      <c r="H26" s="89"/>
      <c r="I26" s="95"/>
      <c r="J26" s="232"/>
      <c r="K26" s="90"/>
      <c r="L26" s="94"/>
      <c r="M26" s="97"/>
      <c r="N26" s="160"/>
      <c r="O26" s="93"/>
      <c r="P26" s="89"/>
      <c r="Q26" s="95"/>
      <c r="R26" s="232"/>
      <c r="S26" s="90"/>
      <c r="T26" s="94"/>
      <c r="U26" s="176"/>
      <c r="V26" s="176"/>
      <c r="W26" s="205"/>
      <c r="X26" s="161"/>
      <c r="Y26" s="100"/>
      <c r="Z26" s="232"/>
      <c r="AA26" s="90"/>
      <c r="AB26" s="94"/>
      <c r="AC26" s="176"/>
      <c r="AD26" s="176"/>
      <c r="AE26" s="205"/>
      <c r="AF26" s="161"/>
      <c r="AG26" s="100"/>
      <c r="AH26" s="232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5"/>
      <c r="B27" s="232"/>
      <c r="C27" s="90"/>
      <c r="D27" s="94"/>
      <c r="E27" s="53"/>
      <c r="F27" s="160"/>
      <c r="G27" s="93"/>
      <c r="H27" s="161"/>
      <c r="I27" s="92"/>
      <c r="J27" s="232"/>
      <c r="K27" s="90"/>
      <c r="L27" s="94"/>
      <c r="M27" s="53"/>
      <c r="N27" s="160"/>
      <c r="O27" s="93"/>
      <c r="P27" s="161"/>
      <c r="Q27" s="92"/>
      <c r="R27" s="232"/>
      <c r="S27" s="90"/>
      <c r="T27" s="94"/>
      <c r="U27" s="53"/>
      <c r="V27" s="160"/>
      <c r="W27" s="93"/>
      <c r="X27" s="161"/>
      <c r="Y27" s="95"/>
      <c r="Z27" s="232"/>
      <c r="AA27" s="90"/>
      <c r="AB27" s="94"/>
      <c r="AC27" s="97"/>
      <c r="AD27" s="160"/>
      <c r="AE27" s="93"/>
      <c r="AF27" s="89"/>
      <c r="AG27" s="95"/>
      <c r="AH27" s="232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5"/>
      <c r="B28" s="227"/>
      <c r="C28" s="65"/>
      <c r="D28" s="65"/>
      <c r="E28" s="53"/>
      <c r="F28" s="175"/>
      <c r="G28" s="178"/>
      <c r="H28" s="161"/>
      <c r="I28" s="92"/>
      <c r="J28" s="227"/>
      <c r="K28" s="65"/>
      <c r="L28" s="65"/>
      <c r="M28" s="53"/>
      <c r="N28" s="175"/>
      <c r="O28" s="178"/>
      <c r="P28" s="161"/>
      <c r="Q28" s="92"/>
      <c r="R28" s="227"/>
      <c r="S28" s="65"/>
      <c r="T28" s="65"/>
      <c r="U28" s="53"/>
      <c r="V28" s="175"/>
      <c r="W28" s="178"/>
      <c r="X28" s="161"/>
      <c r="Y28" s="92"/>
      <c r="Z28" s="232"/>
      <c r="AA28" s="90"/>
      <c r="AB28" s="94"/>
      <c r="AC28" s="53"/>
      <c r="AD28" s="160"/>
      <c r="AE28" s="93"/>
      <c r="AF28" s="161"/>
      <c r="AG28" s="92"/>
      <c r="AH28" s="232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6"/>
      <c r="B29" s="227"/>
      <c r="C29" s="65"/>
      <c r="D29" s="65"/>
      <c r="E29" s="53"/>
      <c r="F29" s="175"/>
      <c r="G29" s="178"/>
      <c r="H29" s="161"/>
      <c r="I29" s="92"/>
      <c r="J29" s="227"/>
      <c r="K29" s="65"/>
      <c r="L29" s="65"/>
      <c r="M29" s="53"/>
      <c r="N29" s="175"/>
      <c r="O29" s="178"/>
      <c r="P29" s="161"/>
      <c r="Q29" s="92"/>
      <c r="R29" s="227"/>
      <c r="S29" s="65"/>
      <c r="T29" s="65"/>
      <c r="U29" s="53"/>
      <c r="V29" s="175"/>
      <c r="W29" s="178"/>
      <c r="X29" s="161"/>
      <c r="Y29" s="92"/>
      <c r="Z29" s="227"/>
      <c r="AA29" s="65"/>
      <c r="AB29" s="65"/>
      <c r="AC29" s="53"/>
      <c r="AD29" s="175"/>
      <c r="AE29" s="178"/>
      <c r="AF29" s="161"/>
      <c r="AG29" s="92"/>
      <c r="AH29" s="227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146</v>
      </c>
      <c r="J30" s="8"/>
      <c r="K30" s="40" t="s">
        <v>147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11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ageMargins left="0.7" right="0.7" top="0.75" bottom="0.75" header="0.3" footer="0.3"/>
  <pageSetup paperSize="9"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625" style="8" customWidth="1"/>
    <col min="3" max="3" width="10.625" style="8" customWidth="1"/>
    <col min="4" max="4" width="4.625" customWidth="1"/>
    <col min="5" max="5" width="5.5" hidden="1" customWidth="1"/>
    <col min="6" max="6" width="5.875" hidden="1" customWidth="1"/>
    <col min="7" max="7" width="6.625" hidden="1" customWidth="1"/>
    <col min="8" max="8" width="3.625" style="31" customWidth="1"/>
    <col min="9" max="9" width="4.625" customWidth="1"/>
    <col min="10" max="10" width="3.625" style="8" customWidth="1"/>
    <col min="11" max="11" width="10.625" style="8" customWidth="1"/>
    <col min="12" max="12" width="4.625" style="8" customWidth="1"/>
    <col min="13" max="13" width="6.625" hidden="1" customWidth="1"/>
    <col min="14" max="14" width="5.875" hidden="1" customWidth="1"/>
    <col min="15" max="15" width="6" hidden="1" customWidth="1"/>
    <col min="16" max="16" width="3.625" style="31" customWidth="1"/>
    <col min="17" max="17" width="4.625" customWidth="1"/>
    <col min="18" max="18" width="3.625" style="8" customWidth="1"/>
    <col min="19" max="19" width="10.625" style="8" customWidth="1"/>
    <col min="20" max="20" width="4.625" customWidth="1"/>
    <col min="21" max="21" width="4.875" hidden="1" customWidth="1"/>
    <col min="22" max="22" width="6" hidden="1" customWidth="1"/>
    <col min="23" max="23" width="5.5" hidden="1" customWidth="1"/>
    <col min="24" max="24" width="3.625" style="31" customWidth="1"/>
    <col min="25" max="25" width="4.625" customWidth="1"/>
    <col min="26" max="26" width="3.625" style="8" customWidth="1"/>
    <col min="27" max="27" width="10.625" style="8" customWidth="1"/>
    <col min="28" max="28" width="4.625" style="5" customWidth="1"/>
    <col min="29" max="29" width="6.625" style="5" hidden="1" customWidth="1"/>
    <col min="30" max="30" width="6.875" hidden="1" customWidth="1"/>
    <col min="31" max="31" width="6.625" hidden="1" customWidth="1"/>
    <col min="32" max="32" width="3.625" style="31" customWidth="1"/>
    <col min="33" max="33" width="4.625" customWidth="1"/>
    <col min="34" max="34" width="3.625" style="8" customWidth="1"/>
    <col min="35" max="35" width="10.625" style="8" customWidth="1"/>
    <col min="36" max="36" width="4.625" customWidth="1"/>
    <col min="37" max="39" width="6.625" hidden="1" customWidth="1"/>
    <col min="40" max="40" width="3.625" style="31" customWidth="1"/>
    <col min="41" max="41" width="4.625" customWidth="1"/>
  </cols>
  <sheetData>
    <row r="1" spans="1:41" ht="19.5" customHeight="1">
      <c r="A1" s="7"/>
      <c r="B1" s="38"/>
      <c r="C1" s="38"/>
      <c r="D1" s="317" t="s">
        <v>12</v>
      </c>
      <c r="E1" s="317"/>
      <c r="F1" s="317"/>
      <c r="G1" s="317"/>
      <c r="H1" s="317"/>
      <c r="I1" s="317"/>
      <c r="J1" s="317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22">
        <v>1077</v>
      </c>
      <c r="E2" s="322"/>
      <c r="F2" s="30"/>
      <c r="G2" s="30"/>
      <c r="H2" s="30"/>
      <c r="I2" s="30"/>
      <c r="J2" s="41"/>
      <c r="K2" s="318" t="s">
        <v>25</v>
      </c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19"/>
      <c r="AD2" s="319"/>
      <c r="AE2" s="319"/>
      <c r="AF2" s="319"/>
      <c r="AG2" s="319"/>
      <c r="AH2" s="319"/>
      <c r="AI2" s="319"/>
      <c r="AJ2" s="319"/>
      <c r="AK2" s="319"/>
      <c r="AL2" s="319"/>
      <c r="AM2" s="319"/>
      <c r="AN2" s="319"/>
      <c r="AO2" s="319"/>
    </row>
    <row r="3" spans="1:41" s="8" customFormat="1" ht="14.1" customHeight="1">
      <c r="A3" s="320" t="s">
        <v>16</v>
      </c>
      <c r="B3" s="9"/>
      <c r="C3" s="321">
        <v>43948</v>
      </c>
      <c r="D3" s="321"/>
      <c r="E3" s="16"/>
      <c r="F3" s="16"/>
      <c r="G3" s="16"/>
      <c r="H3" s="27"/>
      <c r="I3" s="9" t="s">
        <v>17</v>
      </c>
      <c r="J3" s="9"/>
      <c r="K3" s="321">
        <f>C3+1</f>
        <v>43949</v>
      </c>
      <c r="L3" s="321"/>
      <c r="M3" s="16"/>
      <c r="N3" s="16"/>
      <c r="O3" s="16"/>
      <c r="P3" s="27"/>
      <c r="Q3" s="9" t="s">
        <v>18</v>
      </c>
      <c r="R3" s="126"/>
      <c r="S3" s="321">
        <f>C3+2</f>
        <v>43950</v>
      </c>
      <c r="T3" s="321"/>
      <c r="U3" s="16"/>
      <c r="V3" s="16"/>
      <c r="W3" s="16"/>
      <c r="X3" s="27"/>
      <c r="Y3" s="9" t="s">
        <v>19</v>
      </c>
      <c r="Z3" s="126"/>
      <c r="AA3" s="321">
        <f>C3+3</f>
        <v>43951</v>
      </c>
      <c r="AB3" s="321"/>
      <c r="AC3" s="16"/>
      <c r="AD3" s="16"/>
      <c r="AE3" s="16"/>
      <c r="AF3" s="27"/>
      <c r="AG3" s="9" t="s">
        <v>20</v>
      </c>
      <c r="AH3" s="135"/>
      <c r="AI3" s="335">
        <f>C3+4</f>
        <v>43952</v>
      </c>
      <c r="AJ3" s="335"/>
      <c r="AK3" s="112"/>
      <c r="AL3" s="112"/>
      <c r="AM3" s="112"/>
      <c r="AN3" s="105"/>
      <c r="AO3" s="96"/>
    </row>
    <row r="4" spans="1:41" s="8" customFormat="1" ht="14.1" customHeight="1">
      <c r="A4" s="320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32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32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32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32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32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32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32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32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32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32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32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13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13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13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13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13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32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32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32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13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13"/>
      <c r="B25" s="72" t="s">
        <v>72</v>
      </c>
      <c r="C25" s="333" t="s">
        <v>73</v>
      </c>
      <c r="D25" s="65"/>
      <c r="E25" s="65"/>
      <c r="F25" s="65"/>
      <c r="G25" s="65"/>
      <c r="H25" s="27"/>
      <c r="I25" s="63"/>
      <c r="J25" s="72" t="s">
        <v>74</v>
      </c>
      <c r="K25" s="333" t="s">
        <v>73</v>
      </c>
      <c r="L25" s="65"/>
      <c r="M25" s="65"/>
      <c r="N25" s="65"/>
      <c r="O25" s="71"/>
      <c r="P25" s="27"/>
      <c r="Q25" s="63"/>
      <c r="R25" s="128"/>
      <c r="S25" s="333"/>
      <c r="T25" s="65"/>
      <c r="U25" s="65"/>
      <c r="V25" s="65"/>
      <c r="W25" s="71"/>
      <c r="X25" s="27"/>
      <c r="Y25" s="63"/>
      <c r="Z25" s="128"/>
      <c r="AA25" s="333"/>
      <c r="AB25" s="65"/>
      <c r="AC25" s="65"/>
      <c r="AD25" s="65"/>
      <c r="AE25" s="71"/>
      <c r="AF25" s="27"/>
      <c r="AG25" s="63"/>
      <c r="AH25" s="128"/>
      <c r="AI25" s="333"/>
      <c r="AJ25" s="65"/>
      <c r="AK25" s="65"/>
      <c r="AL25" s="65"/>
      <c r="AM25" s="71"/>
      <c r="AN25" s="27"/>
      <c r="AO25" s="63"/>
    </row>
    <row r="26" spans="1:41" s="8" customFormat="1" ht="14.1" customHeight="1">
      <c r="A26" s="313"/>
      <c r="B26" s="72" t="s">
        <v>75</v>
      </c>
      <c r="C26" s="333"/>
      <c r="D26" s="59"/>
      <c r="E26" s="59"/>
      <c r="F26" s="59"/>
      <c r="G26" s="59"/>
      <c r="H26" s="27"/>
      <c r="I26" s="63"/>
      <c r="J26" s="72" t="s">
        <v>75</v>
      </c>
      <c r="K26" s="334"/>
      <c r="L26" s="14"/>
      <c r="M26" s="65"/>
      <c r="N26" s="59"/>
      <c r="O26" s="71"/>
      <c r="P26" s="27"/>
      <c r="Q26" s="63"/>
      <c r="R26" s="128"/>
      <c r="S26" s="334"/>
      <c r="T26" s="65"/>
      <c r="U26" s="65"/>
      <c r="V26" s="59"/>
      <c r="W26" s="71"/>
      <c r="X26" s="27"/>
      <c r="Y26" s="63"/>
      <c r="Z26" s="128"/>
      <c r="AA26" s="334"/>
      <c r="AB26" s="65"/>
      <c r="AC26" s="65"/>
      <c r="AD26" s="59"/>
      <c r="AE26" s="71"/>
      <c r="AF26" s="27"/>
      <c r="AG26" s="63"/>
      <c r="AH26" s="128"/>
      <c r="AI26" s="334"/>
      <c r="AJ26" s="65"/>
      <c r="AK26" s="65"/>
      <c r="AL26" s="59"/>
      <c r="AM26" s="71"/>
      <c r="AN26" s="27"/>
      <c r="AO26" s="63"/>
    </row>
    <row r="27" spans="1:41" s="8" customFormat="1" ht="14.1" customHeight="1">
      <c r="A27" s="313"/>
      <c r="B27" s="69" t="s">
        <v>76</v>
      </c>
      <c r="C27" s="333"/>
      <c r="D27" s="65"/>
      <c r="E27" s="65"/>
      <c r="F27" s="65"/>
      <c r="G27" s="71"/>
      <c r="H27" s="27"/>
      <c r="I27" s="63"/>
      <c r="J27" s="68" t="s">
        <v>76</v>
      </c>
      <c r="K27" s="334"/>
      <c r="L27" s="65"/>
      <c r="M27" s="65"/>
      <c r="N27" s="65"/>
      <c r="O27" s="71"/>
      <c r="P27" s="27"/>
      <c r="Q27" s="63"/>
      <c r="R27" s="130"/>
      <c r="S27" s="334"/>
      <c r="T27" s="65"/>
      <c r="U27" s="65"/>
      <c r="V27" s="65"/>
      <c r="W27" s="71"/>
      <c r="X27" s="27"/>
      <c r="Y27" s="63"/>
      <c r="Z27" s="130"/>
      <c r="AA27" s="334"/>
      <c r="AB27" s="65"/>
      <c r="AC27" s="65"/>
      <c r="AD27" s="65"/>
      <c r="AE27" s="71"/>
      <c r="AF27" s="27"/>
      <c r="AG27" s="63"/>
      <c r="AH27" s="130"/>
      <c r="AI27" s="334"/>
      <c r="AJ27" s="65"/>
      <c r="AK27" s="65"/>
      <c r="AL27" s="65"/>
      <c r="AM27" s="71"/>
      <c r="AN27" s="27"/>
      <c r="AO27" s="63"/>
    </row>
    <row r="28" spans="1:41" s="8" customFormat="1" ht="14.1" customHeight="1">
      <c r="A28" s="332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32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32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32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32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25"/>
      <c r="B35" s="328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30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23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23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23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26"/>
      <c r="B36" s="328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30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23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23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23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26"/>
      <c r="B37" s="328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30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23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23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23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26"/>
      <c r="B38" s="328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30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23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23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23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26"/>
      <c r="B39" s="328"/>
      <c r="C39" s="32" t="s">
        <v>51</v>
      </c>
      <c r="D39" s="103"/>
      <c r="E39" s="103"/>
      <c r="F39" s="103"/>
      <c r="G39" s="103"/>
      <c r="H39" s="50"/>
      <c r="I39" s="49">
        <v>2.5</v>
      </c>
      <c r="J39" s="330"/>
      <c r="K39" s="32" t="s">
        <v>34</v>
      </c>
      <c r="L39" s="50"/>
      <c r="M39" s="50"/>
      <c r="N39" s="50"/>
      <c r="O39" s="50"/>
      <c r="P39" s="50"/>
      <c r="Q39" s="49">
        <v>2.5</v>
      </c>
      <c r="R39" s="323"/>
      <c r="S39" s="32" t="s">
        <v>34</v>
      </c>
      <c r="T39" s="50"/>
      <c r="U39" s="50"/>
      <c r="V39" s="50"/>
      <c r="W39" s="50"/>
      <c r="X39" s="50"/>
      <c r="Y39" s="49">
        <v>2.5</v>
      </c>
      <c r="Z39" s="323"/>
      <c r="AA39" s="32" t="s">
        <v>34</v>
      </c>
      <c r="AB39" s="50"/>
      <c r="AC39" s="50"/>
      <c r="AD39" s="50"/>
      <c r="AE39" s="50"/>
      <c r="AF39" s="50"/>
      <c r="AG39" s="49">
        <v>2.5</v>
      </c>
      <c r="AH39" s="323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27"/>
      <c r="B40" s="329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31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24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24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24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I25:AI27"/>
    <mergeCell ref="D1:J1"/>
    <mergeCell ref="S3:T3"/>
    <mergeCell ref="C3:D3"/>
    <mergeCell ref="K2:AO2"/>
    <mergeCell ref="AI3:AJ3"/>
    <mergeCell ref="D2:E2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H35:AH40"/>
    <mergeCell ref="A35:A40"/>
    <mergeCell ref="B35:B40"/>
    <mergeCell ref="J35:J40"/>
    <mergeCell ref="R35:R40"/>
    <mergeCell ref="Z35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5月菜單</vt:lpstr>
      <vt:lpstr>0501-0503</vt:lpstr>
      <vt:lpstr>0506~0510</vt:lpstr>
      <vt:lpstr>0513-0517</vt:lpstr>
      <vt:lpstr>0520-0524</vt:lpstr>
      <vt:lpstr>0527-0531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2024-04-30T07:05:53Z</cp:lastPrinted>
  <dcterms:created xsi:type="dcterms:W3CDTF">2010-08-25T11:17:24Z</dcterms:created>
  <dcterms:modified xsi:type="dcterms:W3CDTF">2024-04-30T07:08:21Z</dcterms:modified>
</cp:coreProperties>
</file>