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minimized="1" xWindow="0" yWindow="0" windowWidth="28800" windowHeight="10845"/>
  </bookViews>
  <sheets>
    <sheet name="12月菜單" sheetId="10" r:id="rId1"/>
    <sheet name="1202-1206" sheetId="4" r:id="rId2"/>
    <sheet name="1209-1213" sheetId="11" r:id="rId3"/>
    <sheet name="1216-1221" sheetId="5" r:id="rId4"/>
    <sheet name="1224-1227" sheetId="14" r:id="rId5"/>
    <sheet name="1230-1231" sheetId="13" r:id="rId6"/>
    <sheet name="0427-0430" sheetId="7" state="hidden" r:id="rId7"/>
  </sheets>
  <definedNames>
    <definedName name="_xlnm.Print_Area" localSheetId="0">'12月菜單'!$A$1:$S$29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7" i="14" l="1"/>
  <c r="P18" i="5"/>
  <c r="P17" i="5"/>
  <c r="H20" i="13" l="1"/>
  <c r="H19" i="13"/>
  <c r="H18" i="13"/>
  <c r="H17" i="13"/>
  <c r="AF24" i="5" l="1"/>
  <c r="P24" i="4"/>
  <c r="X17" i="14" l="1"/>
  <c r="P6" i="13"/>
  <c r="AN17" i="14"/>
  <c r="J19" i="10" l="1"/>
  <c r="AF17" i="5"/>
  <c r="AN19" i="5"/>
  <c r="AN18" i="5"/>
  <c r="AN17" i="5"/>
  <c r="AN18" i="11"/>
  <c r="AN17" i="11"/>
  <c r="H22" i="11" l="1"/>
  <c r="H21" i="11"/>
  <c r="H20" i="11"/>
  <c r="H19" i="11"/>
  <c r="H18" i="11"/>
  <c r="X21" i="5"/>
  <c r="X20" i="5"/>
  <c r="X19" i="5"/>
  <c r="X18" i="5"/>
  <c r="X17" i="5"/>
  <c r="AN17" i="4" l="1"/>
  <c r="AF20" i="11"/>
  <c r="AF19" i="11"/>
  <c r="AF18" i="11"/>
  <c r="H17" i="5"/>
  <c r="P17" i="4"/>
  <c r="AV17" i="5"/>
  <c r="AV7" i="5"/>
  <c r="AV6" i="5"/>
  <c r="P6" i="5"/>
  <c r="S19" i="10"/>
  <c r="S15" i="10"/>
  <c r="S25" i="10" l="1"/>
  <c r="J25" i="10"/>
  <c r="AN24" i="14" l="1"/>
  <c r="AN7" i="14"/>
  <c r="AN6" i="14"/>
  <c r="AF6" i="14"/>
  <c r="H6" i="13" l="1"/>
  <c r="H7" i="13"/>
  <c r="S23" i="10"/>
  <c r="J23" i="10"/>
  <c r="S26" i="10"/>
  <c r="J26" i="10"/>
  <c r="S24" i="10"/>
  <c r="J24" i="10"/>
  <c r="X7" i="11" l="1"/>
  <c r="X6" i="11"/>
  <c r="X6" i="4"/>
  <c r="S18" i="10" l="1"/>
  <c r="J6" i="10"/>
  <c r="J11" i="10"/>
  <c r="X7" i="14" l="1"/>
  <c r="X6" i="14"/>
  <c r="P6" i="14"/>
  <c r="AN7" i="5"/>
  <c r="X7" i="5"/>
  <c r="H7" i="5"/>
  <c r="AN6" i="5"/>
  <c r="AF6" i="5"/>
  <c r="X6" i="5"/>
  <c r="H6" i="5"/>
  <c r="AN7" i="4"/>
  <c r="H7" i="4"/>
  <c r="AN6" i="4"/>
  <c r="AF6" i="4"/>
  <c r="P6" i="4"/>
  <c r="H6" i="4"/>
  <c r="AN6" i="11"/>
  <c r="S21" i="10"/>
  <c r="S10" i="10"/>
  <c r="S12" i="10"/>
  <c r="S22" i="10"/>
  <c r="J22" i="10"/>
  <c r="J18" i="10"/>
  <c r="X25" i="14" l="1"/>
  <c r="H24" i="5" l="1"/>
  <c r="AF24" i="4"/>
  <c r="X23" i="11"/>
  <c r="S17" i="10" l="1"/>
  <c r="S16" i="10"/>
  <c r="S14" i="10"/>
  <c r="S13" i="10"/>
  <c r="S11" i="10"/>
  <c r="S9" i="10"/>
  <c r="S8" i="10"/>
  <c r="S7" i="10"/>
  <c r="S6" i="10"/>
  <c r="S5" i="10"/>
  <c r="S4" i="10"/>
  <c r="J4" i="10"/>
  <c r="J5" i="10"/>
  <c r="J7" i="10"/>
  <c r="J8" i="10"/>
  <c r="J9" i="10"/>
  <c r="J10" i="10"/>
  <c r="J12" i="10"/>
  <c r="J13" i="10"/>
  <c r="J16" i="10"/>
  <c r="J17" i="10"/>
  <c r="J20" i="10"/>
  <c r="J21" i="10"/>
  <c r="AN7" i="11" l="1"/>
  <c r="H7" i="11"/>
  <c r="AF6" i="11"/>
  <c r="P6" i="11"/>
  <c r="H6" i="11"/>
  <c r="X17" i="11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</calcChain>
</file>

<file path=xl/sharedStrings.xml><?xml version="1.0" encoding="utf-8"?>
<sst xmlns="http://schemas.openxmlformats.org/spreadsheetml/2006/main" count="840" uniqueCount="350">
  <si>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</si>
  <si>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</si>
  <si>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</si>
  <si>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</si>
  <si>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</si>
  <si>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</si>
  <si>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</si>
  <si>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</si>
  <si>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</si>
  <si>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</si>
  <si>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</si>
  <si>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</si>
  <si>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</si>
  <si>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</si>
  <si>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</si>
  <si>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</si>
  <si>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</si>
  <si>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</si>
  <si>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</si>
  <si>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</si>
  <si>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</si>
  <si>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</si>
  <si>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</si>
  <si>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</si>
  <si>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</si>
  <si>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</si>
  <si>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</si>
  <si>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</si>
  <si>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</si>
  <si>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</si>
  <si>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</si>
  <si>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</si>
  <si>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</si>
  <si>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</si>
  <si>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</si>
  <si>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</si>
  <si>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</si>
  <si>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</si>
  <si>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</si>
  <si>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</si>
  <si>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</si>
  <si>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</si>
  <si>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</si>
  <si>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</si>
  <si>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</si>
  <si>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</si>
  <si>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</si>
  <si>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</si>
  <si>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</si>
  <si>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</si>
  <si>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</si>
  <si>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</si>
  <si>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</si>
  <si>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</si>
  <si>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</si>
  <si>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</si>
  <si>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</si>
  <si>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</si>
  <si>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</si>
  <si>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</si>
  <si>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</si>
  <si>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</si>
  <si>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</si>
  <si>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</si>
  <si>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</si>
  <si>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</si>
  <si>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</si>
  <si>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</si>
  <si>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</si>
  <si>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</si>
  <si>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</si>
  <si>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</si>
  <si>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</si>
  <si>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</si>
  <si>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</si>
  <si>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</si>
  <si>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</si>
  <si>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</si>
  <si>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</si>
  <si>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</si>
  <si>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</si>
  <si>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</si>
  <si>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</si>
  <si>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</si>
  <si>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</si>
  <si>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</si>
  <si>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</si>
  <si>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</si>
  <si>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</si>
  <si>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</si>
  <si>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</si>
  <si>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</si>
  <si>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</si>
  <si>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</si>
  <si>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</si>
  <si>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</si>
  <si>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</si>
  <si>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</si>
  <si>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</si>
  <si>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</si>
  <si>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</si>
  <si>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</si>
  <si>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</si>
  <si>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</si>
  <si>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</si>
  <si>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</si>
  <si>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</si>
  <si>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</si>
  <si>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</si>
  <si>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</si>
  <si>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</si>
  <si>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</si>
  <si>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</si>
  <si>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</si>
  <si>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</si>
  <si>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</si>
  <si>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</si>
  <si>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</si>
  <si>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</si>
  <si>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</si>
  <si>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</si>
  <si>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</si>
  <si>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</si>
  <si>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</si>
  <si>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</si>
  <si>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</si>
  <si>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</si>
  <si>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</si>
  <si>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</si>
  <si>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</si>
  <si>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</si>
  <si>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</si>
  <si>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</si>
  <si>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</si>
  <si>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</si>
  <si>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</si>
  <si>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</si>
  <si>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</si>
  <si>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採購量</t>
    <phoneticPr fontId="20" type="noConversion"/>
  </si>
  <si>
    <t>驗收</t>
    <phoneticPr fontId="20" type="noConversion"/>
  </si>
  <si>
    <t>水</t>
    <phoneticPr fontId="20" type="noConversion"/>
  </si>
  <si>
    <t>果</t>
    <phoneticPr fontId="20" type="noConversion"/>
  </si>
  <si>
    <t>蘋果</t>
    <phoneticPr fontId="20" type="noConversion"/>
  </si>
  <si>
    <t>蛋</t>
    <phoneticPr fontId="20" type="noConversion"/>
  </si>
  <si>
    <t>鮮</t>
    <phoneticPr fontId="20" type="noConversion"/>
  </si>
  <si>
    <t>奶</t>
    <phoneticPr fontId="20" type="noConversion"/>
  </si>
  <si>
    <t>火龍果</t>
    <phoneticPr fontId="20" type="noConversion"/>
  </si>
  <si>
    <t>豆漿</t>
    <phoneticPr fontId="20" type="noConversion"/>
  </si>
  <si>
    <t>餅</t>
    <phoneticPr fontId="20" type="noConversion"/>
  </si>
  <si>
    <t>玉米粒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</si>
  <si>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</si>
  <si>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</si>
  <si>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</si>
  <si>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</si>
  <si>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</si>
  <si>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建國國小</t>
    <phoneticPr fontId="20" type="noConversion"/>
  </si>
  <si>
    <t>糖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</si>
  <si>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</si>
  <si>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</si>
  <si>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鮮奶(240cc)</t>
  </si>
  <si>
    <t>水果</t>
  </si>
  <si>
    <t>漿</t>
  </si>
  <si>
    <t>雞蛋</t>
  </si>
  <si>
    <t>粥</t>
  </si>
  <si>
    <t>玉米</t>
  </si>
  <si>
    <t>豆漿</t>
  </si>
  <si>
    <t>豆</t>
  </si>
  <si>
    <t>芭樂</t>
    <phoneticPr fontId="20" type="noConversion"/>
  </si>
  <si>
    <t>蛋餅皮0.5張</t>
    <phoneticPr fontId="20" type="noConversion"/>
  </si>
  <si>
    <t>雞蛋0.5顆</t>
    <phoneticPr fontId="20" type="noConversion"/>
  </si>
  <si>
    <t>黑糖饅頭</t>
    <phoneticPr fontId="20" type="noConversion"/>
  </si>
  <si>
    <t>玉米雞肉粥</t>
    <phoneticPr fontId="20" type="noConversion"/>
  </si>
  <si>
    <t>豆魚蛋肉類(份)</t>
    <phoneticPr fontId="20" type="noConversion"/>
  </si>
  <si>
    <t>乳品類(份)</t>
    <phoneticPr fontId="20" type="noConversion"/>
  </si>
  <si>
    <t>肉</t>
  </si>
  <si>
    <t>0</t>
  </si>
  <si>
    <t>小</t>
  </si>
  <si>
    <t>包</t>
    <phoneticPr fontId="20" type="noConversion"/>
  </si>
  <si>
    <t>雞胸肉</t>
  </si>
  <si>
    <t>黑</t>
    <phoneticPr fontId="20" type="noConversion"/>
  </si>
  <si>
    <t>饅</t>
    <phoneticPr fontId="20" type="noConversion"/>
  </si>
  <si>
    <t>頭</t>
    <phoneticPr fontId="20" type="noConversion"/>
  </si>
  <si>
    <t>白米</t>
  </si>
  <si>
    <t>雞</t>
  </si>
  <si>
    <t>高麗菜</t>
  </si>
  <si>
    <t>小米</t>
  </si>
  <si>
    <t>綠豆</t>
    <phoneticPr fontId="20" type="noConversion"/>
  </si>
  <si>
    <t>綠</t>
    <phoneticPr fontId="20" type="noConversion"/>
  </si>
  <si>
    <t>銀絲卷</t>
    <phoneticPr fontId="20" type="noConversion"/>
  </si>
  <si>
    <t>銀</t>
    <phoneticPr fontId="20" type="noConversion"/>
  </si>
  <si>
    <t>絲</t>
    <phoneticPr fontId="20" type="noConversion"/>
  </si>
  <si>
    <t>捲</t>
    <phoneticPr fontId="20" type="noConversion"/>
  </si>
  <si>
    <t>蛋</t>
    <phoneticPr fontId="20" type="noConversion"/>
  </si>
  <si>
    <t>糕</t>
    <phoneticPr fontId="20" type="noConversion"/>
  </si>
  <si>
    <t>蛋糕</t>
    <phoneticPr fontId="20" type="noConversion"/>
  </si>
  <si>
    <t>蔬</t>
    <phoneticPr fontId="20" type="noConversion"/>
  </si>
  <si>
    <t>雞蛋</t>
    <phoneticPr fontId="20" type="noConversion"/>
  </si>
  <si>
    <t>香蕉</t>
    <phoneticPr fontId="20" type="noConversion"/>
  </si>
  <si>
    <t>水果</t>
    <phoneticPr fontId="20" type="noConversion"/>
  </si>
  <si>
    <t>水果生日蛋糕</t>
  </si>
  <si>
    <t>小肉包</t>
    <phoneticPr fontId="20" type="noConversion"/>
  </si>
  <si>
    <t>鮮奶吐司</t>
    <phoneticPr fontId="20" type="noConversion"/>
  </si>
  <si>
    <t>9月第三週 餐點食譜</t>
    <phoneticPr fontId="20" type="noConversion"/>
  </si>
  <si>
    <t>9月第四週 餐點食譜</t>
    <phoneticPr fontId="20" type="noConversion"/>
  </si>
  <si>
    <t>9月第五週 餐點食譜</t>
    <phoneticPr fontId="20" type="noConversion"/>
  </si>
  <si>
    <t>粥</t>
    <phoneticPr fontId="20" type="noConversion"/>
  </si>
  <si>
    <t>蘿蔔糕</t>
  </si>
  <si>
    <t>煎</t>
    <phoneticPr fontId="20" type="noConversion"/>
  </si>
  <si>
    <t>蘿</t>
    <phoneticPr fontId="20" type="noConversion"/>
  </si>
  <si>
    <t>蔔</t>
  </si>
  <si>
    <t>糕</t>
  </si>
  <si>
    <t>茶</t>
    <phoneticPr fontId="20" type="noConversion"/>
  </si>
  <si>
    <t>瓜</t>
    <phoneticPr fontId="20" type="noConversion"/>
  </si>
  <si>
    <t>1包</t>
    <phoneticPr fontId="20" type="noConversion"/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</si>
  <si>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</si>
  <si>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凍</t>
    <phoneticPr fontId="20" type="noConversion"/>
  </si>
  <si>
    <t>食譜設計：高淑娟          幼兒園主任:林珮君          校長:温昇泓</t>
    <phoneticPr fontId="20" type="noConversion"/>
  </si>
  <si>
    <t>屏東縣建國國小附設幼兒園113年12月份點心表</t>
    <phoneticPr fontId="20" type="noConversion"/>
  </si>
  <si>
    <t>12/2＜一＞</t>
    <phoneticPr fontId="20" type="noConversion"/>
  </si>
  <si>
    <t>12/3＜二＞</t>
    <phoneticPr fontId="20" type="noConversion"/>
  </si>
  <si>
    <t>12/4＜三＞</t>
    <phoneticPr fontId="20" type="noConversion"/>
  </si>
  <si>
    <t>12/5＜四＞</t>
    <phoneticPr fontId="20" type="noConversion"/>
  </si>
  <si>
    <t>12/6＜五＞</t>
    <phoneticPr fontId="20" type="noConversion"/>
  </si>
  <si>
    <t>12/9＜一＞</t>
    <phoneticPr fontId="20" type="noConversion"/>
  </si>
  <si>
    <t>12/10＜二＞</t>
    <phoneticPr fontId="20" type="noConversion"/>
  </si>
  <si>
    <t>12/11＜三＞</t>
    <phoneticPr fontId="20" type="noConversion"/>
  </si>
  <si>
    <t>12/12＜四＞</t>
    <phoneticPr fontId="20" type="noConversion"/>
  </si>
  <si>
    <t>12/13＜五＞</t>
    <phoneticPr fontId="20" type="noConversion"/>
  </si>
  <si>
    <t>12/16＜一＞</t>
    <phoneticPr fontId="20" type="noConversion"/>
  </si>
  <si>
    <t>12/17＜二＞</t>
    <phoneticPr fontId="20" type="noConversion"/>
  </si>
  <si>
    <t>12/18＜三＞</t>
    <phoneticPr fontId="20" type="noConversion"/>
  </si>
  <si>
    <t>12/19＜四＞</t>
    <phoneticPr fontId="20" type="noConversion"/>
  </si>
  <si>
    <t>12/20＜五＞</t>
    <phoneticPr fontId="20" type="noConversion"/>
  </si>
  <si>
    <t>12/23＜一＞</t>
    <phoneticPr fontId="20" type="noConversion"/>
  </si>
  <si>
    <t>12/24＜二＞</t>
    <phoneticPr fontId="20" type="noConversion"/>
  </si>
  <si>
    <t>12/25＜三＞</t>
    <phoneticPr fontId="20" type="noConversion"/>
  </si>
  <si>
    <t>12/26＜四＞</t>
    <phoneticPr fontId="20" type="noConversion"/>
  </si>
  <si>
    <t>12/27＜五＞</t>
    <phoneticPr fontId="20" type="noConversion"/>
  </si>
  <si>
    <t>12/30＜一＞</t>
    <phoneticPr fontId="20" type="noConversion"/>
  </si>
  <si>
    <t>運動會補假</t>
    <phoneticPr fontId="20" type="noConversion"/>
  </si>
  <si>
    <t>香蕉
(每人1條)</t>
    <phoneticPr fontId="20" type="noConversion"/>
  </si>
  <si>
    <t>12/31＜二＞</t>
    <phoneticPr fontId="20" type="noConversion"/>
  </si>
  <si>
    <t>冬至小湯圓</t>
    <phoneticPr fontId="20" type="noConversion"/>
  </si>
  <si>
    <t>小餐包</t>
    <phoneticPr fontId="20" type="noConversion"/>
  </si>
  <si>
    <t>芋泥包</t>
    <phoneticPr fontId="20" type="noConversion"/>
  </si>
  <si>
    <t>燒肉吐司</t>
    <phoneticPr fontId="20" type="noConversion"/>
  </si>
  <si>
    <t>小米綠豆湯</t>
    <phoneticPr fontId="20" type="noConversion"/>
  </si>
  <si>
    <t>奶皇包</t>
    <phoneticPr fontId="20" type="noConversion"/>
  </si>
  <si>
    <t>蔬菜蛋餅</t>
    <phoneticPr fontId="20" type="noConversion"/>
  </si>
  <si>
    <t>鮮肉包</t>
    <phoneticPr fontId="20" type="noConversion"/>
  </si>
  <si>
    <t>黑糖饅頭</t>
    <phoneticPr fontId="20" type="noConversion"/>
  </si>
  <si>
    <t>12/21＜六＞</t>
    <phoneticPr fontId="20" type="noConversion"/>
  </si>
  <si>
    <t>12月第一週 餐點食譜</t>
    <phoneticPr fontId="20" type="noConversion"/>
  </si>
  <si>
    <t>12月第二週 餐點食譜</t>
    <phoneticPr fontId="20" type="noConversion"/>
  </si>
  <si>
    <t>(六)</t>
    <phoneticPr fontId="20" type="noConversion"/>
  </si>
  <si>
    <t>小</t>
    <phoneticPr fontId="20" type="noConversion"/>
  </si>
  <si>
    <t>餐</t>
    <phoneticPr fontId="20" type="noConversion"/>
  </si>
  <si>
    <t>包</t>
    <phoneticPr fontId="20" type="noConversion"/>
  </si>
  <si>
    <t>芋</t>
    <phoneticPr fontId="20" type="noConversion"/>
  </si>
  <si>
    <t>燒</t>
    <phoneticPr fontId="20" type="noConversion"/>
  </si>
  <si>
    <t>吐</t>
    <phoneticPr fontId="20" type="noConversion"/>
  </si>
  <si>
    <t>司</t>
    <phoneticPr fontId="20" type="noConversion"/>
  </si>
  <si>
    <t>燒肉</t>
    <phoneticPr fontId="20" type="noConversion"/>
  </si>
  <si>
    <t>關</t>
    <phoneticPr fontId="20" type="noConversion"/>
  </si>
  <si>
    <t>黑輪條</t>
    <phoneticPr fontId="20" type="noConversion"/>
  </si>
  <si>
    <t>東</t>
    <phoneticPr fontId="20" type="noConversion"/>
  </si>
  <si>
    <t>鳥蛋</t>
    <phoneticPr fontId="20" type="noConversion"/>
  </si>
  <si>
    <t>煮</t>
    <phoneticPr fontId="20" type="noConversion"/>
  </si>
  <si>
    <t>香菇</t>
    <phoneticPr fontId="20" type="noConversion"/>
  </si>
  <si>
    <t>紅蘿蔔</t>
    <phoneticPr fontId="20" type="noConversion"/>
  </si>
  <si>
    <t>白蘿蔔</t>
    <phoneticPr fontId="20" type="noConversion"/>
  </si>
  <si>
    <t>地瓜</t>
    <phoneticPr fontId="20" type="noConversion"/>
  </si>
  <si>
    <t>地</t>
    <phoneticPr fontId="20" type="noConversion"/>
  </si>
  <si>
    <t>絞肉</t>
    <phoneticPr fontId="20" type="noConversion"/>
  </si>
  <si>
    <t>蔬</t>
    <phoneticPr fontId="20" type="noConversion"/>
  </si>
  <si>
    <t>瘦</t>
    <phoneticPr fontId="20" type="noConversion"/>
  </si>
  <si>
    <t>玉米粒</t>
    <phoneticPr fontId="20" type="noConversion"/>
  </si>
  <si>
    <t>運</t>
    <phoneticPr fontId="20" type="noConversion"/>
  </si>
  <si>
    <t>動</t>
    <phoneticPr fontId="20" type="noConversion"/>
  </si>
  <si>
    <t>會</t>
    <phoneticPr fontId="20" type="noConversion"/>
  </si>
  <si>
    <t>補</t>
    <phoneticPr fontId="20" type="noConversion"/>
  </si>
  <si>
    <t>假</t>
    <phoneticPr fontId="20" type="noConversion"/>
  </si>
  <si>
    <t>蔬菜瘦肉粥</t>
    <phoneticPr fontId="20" type="noConversion"/>
  </si>
  <si>
    <t>水煮玉米</t>
    <phoneticPr fontId="20" type="noConversion"/>
  </si>
  <si>
    <t>冬</t>
    <phoneticPr fontId="20" type="noConversion"/>
  </si>
  <si>
    <t>至</t>
    <phoneticPr fontId="20" type="noConversion"/>
  </si>
  <si>
    <t>湯</t>
    <phoneticPr fontId="20" type="noConversion"/>
  </si>
  <si>
    <t>圓</t>
    <phoneticPr fontId="20" type="noConversion"/>
  </si>
  <si>
    <t>紅豆</t>
    <phoneticPr fontId="20" type="noConversion"/>
  </si>
  <si>
    <t>小湯圓</t>
    <phoneticPr fontId="20" type="noConversion"/>
  </si>
  <si>
    <t>二砂</t>
    <phoneticPr fontId="20" type="noConversion"/>
  </si>
  <si>
    <t>奶</t>
    <phoneticPr fontId="20" type="noConversion"/>
  </si>
  <si>
    <t>皇</t>
    <phoneticPr fontId="20" type="noConversion"/>
  </si>
  <si>
    <t>木瓜</t>
    <phoneticPr fontId="20" type="noConversion"/>
  </si>
  <si>
    <t>湯</t>
    <phoneticPr fontId="20" type="noConversion"/>
  </si>
  <si>
    <t>小芋園</t>
    <phoneticPr fontId="20" type="noConversion"/>
  </si>
  <si>
    <t>圓</t>
    <phoneticPr fontId="20" type="noConversion"/>
  </si>
  <si>
    <t>豆漿</t>
    <phoneticPr fontId="20" type="noConversion"/>
  </si>
  <si>
    <t>杯子蛋糕</t>
    <phoneticPr fontId="20" type="noConversion"/>
  </si>
  <si>
    <t>豆漿</t>
    <phoneticPr fontId="20" type="noConversion"/>
  </si>
  <si>
    <t>杯</t>
    <phoneticPr fontId="20" type="noConversion"/>
  </si>
  <si>
    <t>子</t>
    <phoneticPr fontId="20" type="noConversion"/>
  </si>
  <si>
    <t>糕</t>
    <phoneticPr fontId="20" type="noConversion"/>
  </si>
  <si>
    <t>香煎蘿蔔糕</t>
    <phoneticPr fontId="20" type="noConversion"/>
  </si>
  <si>
    <t>地瓜芋園湯</t>
    <phoneticPr fontId="20" type="noConversion"/>
  </si>
  <si>
    <t>檸檬冬瓜茶凍</t>
    <phoneticPr fontId="20" type="noConversion"/>
  </si>
  <si>
    <t>檸</t>
    <phoneticPr fontId="20" type="noConversion"/>
  </si>
  <si>
    <t>檸檬</t>
    <phoneticPr fontId="20" type="noConversion"/>
  </si>
  <si>
    <t>檬</t>
    <phoneticPr fontId="20" type="noConversion"/>
  </si>
  <si>
    <t>冬瓜茶磚</t>
    <phoneticPr fontId="20" type="noConversion"/>
  </si>
  <si>
    <t>吉利丁粉</t>
    <phoneticPr fontId="20" type="noConversion"/>
  </si>
  <si>
    <t>蘋果</t>
    <phoneticPr fontId="20" type="noConversion"/>
  </si>
  <si>
    <t>玉</t>
    <phoneticPr fontId="20" type="noConversion"/>
  </si>
  <si>
    <t>西谷米</t>
    <phoneticPr fontId="20" type="noConversion"/>
  </si>
  <si>
    <t>水果優格</t>
    <phoneticPr fontId="20" type="noConversion"/>
  </si>
  <si>
    <t>芋泥包+水果</t>
    <phoneticPr fontId="20" type="noConversion"/>
  </si>
  <si>
    <t>香蕉或
小番茄</t>
    <phoneticPr fontId="20" type="noConversion"/>
  </si>
  <si>
    <t>+</t>
    <phoneticPr fontId="20" type="noConversion"/>
  </si>
  <si>
    <t>水</t>
    <phoneticPr fontId="20" type="noConversion"/>
  </si>
  <si>
    <t>果</t>
    <phoneticPr fontId="20" type="noConversion"/>
  </si>
  <si>
    <t>關東煮</t>
    <phoneticPr fontId="20" type="noConversion"/>
  </si>
  <si>
    <t>水煮玉米+水果</t>
    <phoneticPr fontId="20" type="noConversion"/>
  </si>
  <si>
    <t>_+</t>
    <phoneticPr fontId="20" type="noConversion"/>
  </si>
  <si>
    <t>香蕉</t>
    <phoneticPr fontId="20" type="noConversion"/>
  </si>
  <si>
    <t>水果鮮奶西米露</t>
    <phoneticPr fontId="20" type="noConversion"/>
  </si>
  <si>
    <t>滷味拼盤</t>
    <phoneticPr fontId="20" type="noConversion"/>
  </si>
  <si>
    <t>水梨</t>
    <phoneticPr fontId="20" type="noConversion"/>
  </si>
  <si>
    <t>優酪乳</t>
    <phoneticPr fontId="20" type="noConversion"/>
  </si>
  <si>
    <t>西</t>
    <phoneticPr fontId="20" type="noConversion"/>
  </si>
  <si>
    <t>米</t>
    <phoneticPr fontId="20" type="noConversion"/>
  </si>
  <si>
    <t>露</t>
    <phoneticPr fontId="20" type="noConversion"/>
  </si>
  <si>
    <t>紅龍果</t>
    <phoneticPr fontId="20" type="noConversion"/>
  </si>
  <si>
    <t>滷</t>
    <phoneticPr fontId="20" type="noConversion"/>
  </si>
  <si>
    <t>拚</t>
    <phoneticPr fontId="20" type="noConversion"/>
  </si>
  <si>
    <t>盤</t>
    <phoneticPr fontId="20" type="noConversion"/>
  </si>
  <si>
    <t>豆乾丁</t>
    <phoneticPr fontId="20" type="noConversion"/>
  </si>
  <si>
    <t>白蘿蔔</t>
    <phoneticPr fontId="20" type="noConversion"/>
  </si>
  <si>
    <t>醬油</t>
    <phoneticPr fontId="20" type="noConversion"/>
  </si>
  <si>
    <t>滷味包1包</t>
    <phoneticPr fontId="20" type="noConversion"/>
  </si>
  <si>
    <t>玉米</t>
    <phoneticPr fontId="20" type="noConversion"/>
  </si>
  <si>
    <t>小雞腿</t>
    <phoneticPr fontId="20" type="noConversion"/>
  </si>
  <si>
    <t>造型饅頭</t>
    <phoneticPr fontId="20" type="noConversion"/>
  </si>
  <si>
    <t>聖</t>
    <phoneticPr fontId="20" type="noConversion"/>
  </si>
  <si>
    <t>誕</t>
    <phoneticPr fontId="20" type="noConversion"/>
  </si>
  <si>
    <t>造</t>
    <phoneticPr fontId="20" type="noConversion"/>
  </si>
  <si>
    <t>型</t>
    <phoneticPr fontId="20" type="noConversion"/>
  </si>
  <si>
    <t>饅</t>
    <phoneticPr fontId="20" type="noConversion"/>
  </si>
  <si>
    <t>頭</t>
    <phoneticPr fontId="20" type="noConversion"/>
  </si>
  <si>
    <t>鳥蛋</t>
    <phoneticPr fontId="20" type="noConversion"/>
  </si>
  <si>
    <t>聖誕造型饅頭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</si>
</sst>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_);[Red]\(0\)"/>
    <numFmt numFmtId="178" formatCode="0.0_);[Red]\(0.0\)"/>
    <numFmt numFmtId="179" formatCode="0.0_ "/>
  </numFmts>
  <fonts count="8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name val="新細明體"/>
      <family val="1"/>
      <charset val="136"/>
    </font>
    <font>
      <b/>
      <u/>
      <sz val="24"/>
      <name val="新細明體"/>
      <family val="1"/>
      <charset val="136"/>
    </font>
    <font>
      <sz val="24"/>
      <name val="新細明體"/>
      <family val="1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6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442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9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9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30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42" fillId="27" borderId="11" xfId="0" applyFont="1" applyFill="1" applyBorder="1" applyAlignment="1">
      <alignment horizontal="center" vertical="center" shrinkToFit="1"/>
    </xf>
    <xf numFmtId="0" fontId="70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1" fillId="0" borderId="0" xfId="0" applyNumberFormat="1" applyFont="1">
      <alignment vertical="center"/>
    </xf>
    <xf numFmtId="0" fontId="71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0" fontId="23" fillId="0" borderId="15" xfId="0" applyFont="1" applyBorder="1">
      <alignment vertical="center"/>
    </xf>
    <xf numFmtId="0" fontId="78" fillId="27" borderId="32" xfId="0" applyFont="1" applyFill="1" applyBorder="1" applyAlignment="1">
      <alignment horizontal="justify" vertical="center" readingOrder="1"/>
    </xf>
    <xf numFmtId="177" fontId="75" fillId="27" borderId="26" xfId="0" applyNumberFormat="1" applyFont="1" applyFill="1" applyBorder="1" applyAlignment="1">
      <alignment horizontal="center" vertical="center" wrapText="1" shrinkToFit="1"/>
    </xf>
    <xf numFmtId="0" fontId="79" fillId="27" borderId="10" xfId="0" applyFont="1" applyFill="1" applyBorder="1" applyAlignment="1">
      <alignment horizontal="center" vertical="center" wrapText="1"/>
    </xf>
    <xf numFmtId="179" fontId="76" fillId="27" borderId="10" xfId="0" applyNumberFormat="1" applyFont="1" applyFill="1" applyBorder="1" applyAlignment="1">
      <alignment horizontal="center" vertical="center" wrapText="1"/>
    </xf>
    <xf numFmtId="0" fontId="79" fillId="27" borderId="14" xfId="0" applyFont="1" applyFill="1" applyBorder="1" applyAlignment="1">
      <alignment horizontal="center" vertical="center" wrapText="1"/>
    </xf>
    <xf numFmtId="179" fontId="76" fillId="27" borderId="14" xfId="0" applyNumberFormat="1" applyFont="1" applyFill="1" applyBorder="1" applyAlignment="1">
      <alignment horizontal="center" vertical="center" wrapText="1"/>
    </xf>
    <xf numFmtId="177" fontId="80" fillId="27" borderId="35" xfId="0" applyNumberFormat="1" applyFont="1" applyFill="1" applyBorder="1" applyAlignment="1">
      <alignment horizontal="center" vertical="center" wrapText="1"/>
    </xf>
    <xf numFmtId="179" fontId="80" fillId="27" borderId="16" xfId="0" applyNumberFormat="1" applyFont="1" applyFill="1" applyBorder="1" applyAlignment="1">
      <alignment horizontal="center" vertical="center" wrapText="1"/>
    </xf>
    <xf numFmtId="177" fontId="80" fillId="27" borderId="27" xfId="0" applyNumberFormat="1" applyFont="1" applyFill="1" applyBorder="1" applyAlignment="1">
      <alignment horizontal="center" vertical="center" wrapText="1"/>
    </xf>
    <xf numFmtId="179" fontId="76" fillId="27" borderId="18" xfId="0" applyNumberFormat="1" applyFont="1" applyFill="1" applyBorder="1" applyAlignment="1">
      <alignment horizontal="center" vertical="center" wrapText="1"/>
    </xf>
    <xf numFmtId="179" fontId="80" fillId="27" borderId="18" xfId="0" applyNumberFormat="1" applyFont="1" applyFill="1" applyBorder="1" applyAlignment="1">
      <alignment horizontal="center" vertical="center" wrapText="1"/>
    </xf>
    <xf numFmtId="179" fontId="76" fillId="27" borderId="12" xfId="0" applyNumberFormat="1" applyFont="1" applyFill="1" applyBorder="1" applyAlignment="1">
      <alignment horizontal="center" vertical="center" wrapText="1"/>
    </xf>
    <xf numFmtId="179" fontId="80" fillId="27" borderId="12" xfId="0" applyNumberFormat="1" applyFont="1" applyFill="1" applyBorder="1" applyAlignment="1">
      <alignment horizontal="center" vertical="center" wrapText="1"/>
    </xf>
    <xf numFmtId="179" fontId="76" fillId="27" borderId="31" xfId="0" applyNumberFormat="1" applyFont="1" applyFill="1" applyBorder="1" applyAlignment="1">
      <alignment horizontal="center" vertical="center" wrapText="1"/>
    </xf>
    <xf numFmtId="0" fontId="81" fillId="27" borderId="12" xfId="0" applyFont="1" applyFill="1" applyBorder="1" applyAlignment="1">
      <alignment horizontal="left" vertical="center" wrapText="1"/>
    </xf>
    <xf numFmtId="179" fontId="76" fillId="0" borderId="11" xfId="0" applyNumberFormat="1" applyFont="1" applyBorder="1" applyAlignment="1">
      <alignment horizontal="center"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179" fontId="59" fillId="0" borderId="11" xfId="0" applyNumberFormat="1" applyFont="1" applyBorder="1" applyAlignment="1">
      <alignment horizontal="center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0" fontId="22" fillId="27" borderId="10" xfId="0" applyFont="1" applyFill="1" applyBorder="1" applyAlignment="1">
      <alignment horizontal="left" vertical="top" wrapText="1"/>
    </xf>
    <xf numFmtId="179" fontId="53" fillId="0" borderId="10" xfId="0" applyNumberFormat="1" applyFont="1" applyBorder="1" applyAlignment="1">
      <alignment horizontal="center" vertical="center" wrapText="1"/>
    </xf>
    <xf numFmtId="0" fontId="78" fillId="27" borderId="38" xfId="0" applyFont="1" applyFill="1" applyBorder="1" applyAlignment="1">
      <alignment horizontal="justify" vertical="center" readingOrder="1"/>
    </xf>
    <xf numFmtId="0" fontId="81" fillId="27" borderId="14" xfId="0" applyFont="1" applyFill="1" applyBorder="1" applyAlignment="1">
      <alignment horizontal="left" vertical="center" wrapText="1"/>
    </xf>
    <xf numFmtId="0" fontId="81" fillId="27" borderId="10" xfId="0" applyFont="1" applyFill="1" applyBorder="1" applyAlignment="1">
      <alignment horizontal="left" vertical="center" wrapText="1"/>
    </xf>
    <xf numFmtId="0" fontId="78" fillId="27" borderId="32" xfId="0" applyFont="1" applyFill="1" applyBorder="1" applyAlignment="1">
      <alignment horizontal="justify" vertical="center" wrapText="1" readingOrder="1"/>
    </xf>
    <xf numFmtId="0" fontId="25" fillId="0" borderId="20" xfId="0" applyFont="1" applyBorder="1" applyAlignment="1">
      <alignment vertical="center" wrapText="1"/>
    </xf>
    <xf numFmtId="0" fontId="78" fillId="27" borderId="39" xfId="0" applyFont="1" applyFill="1" applyBorder="1" applyAlignment="1">
      <alignment horizontal="justify" vertical="center" readingOrder="1"/>
    </xf>
    <xf numFmtId="0" fontId="81" fillId="27" borderId="17" xfId="0" applyFont="1" applyFill="1" applyBorder="1" applyAlignment="1">
      <alignment horizontal="left" vertical="center" wrapText="1"/>
    </xf>
    <xf numFmtId="0" fontId="79" fillId="27" borderId="17" xfId="0" applyFont="1" applyFill="1" applyBorder="1" applyAlignment="1">
      <alignment horizontal="center" vertical="center" wrapText="1"/>
    </xf>
    <xf numFmtId="179" fontId="76" fillId="27" borderId="17" xfId="0" applyNumberFormat="1" applyFont="1" applyFill="1" applyBorder="1" applyAlignment="1">
      <alignment horizontal="center" vertical="center" wrapText="1"/>
    </xf>
    <xf numFmtId="177" fontId="80" fillId="27" borderId="40" xfId="0" applyNumberFormat="1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26" fillId="0" borderId="0" xfId="0" applyFont="1">
      <alignment vertical="center"/>
    </xf>
    <xf numFmtId="177" fontId="80" fillId="27" borderId="41" xfId="0" applyNumberFormat="1" applyFont="1" applyFill="1" applyBorder="1" applyAlignment="1">
      <alignment horizontal="center" vertical="center" wrapText="1"/>
    </xf>
    <xf numFmtId="0" fontId="78" fillId="27" borderId="25" xfId="0" applyFont="1" applyFill="1" applyBorder="1" applyAlignment="1">
      <alignment horizontal="justify" vertical="center" readingOrder="1"/>
    </xf>
    <xf numFmtId="0" fontId="25" fillId="27" borderId="13" xfId="0" applyFont="1" applyFill="1" applyBorder="1" applyAlignment="1">
      <alignment vertical="center" wrapText="1"/>
    </xf>
    <xf numFmtId="179" fontId="59" fillId="27" borderId="11" xfId="0" applyNumberFormat="1" applyFont="1" applyFill="1" applyBorder="1" applyAlignment="1">
      <alignment horizontal="center" vertical="center" wrapText="1"/>
    </xf>
    <xf numFmtId="179" fontId="59" fillId="27" borderId="18" xfId="0" applyNumberFormat="1" applyFont="1" applyFill="1" applyBorder="1" applyAlignment="1">
      <alignment horizontal="center" vertical="center" wrapText="1"/>
    </xf>
    <xf numFmtId="0" fontId="25" fillId="27" borderId="20" xfId="0" applyFont="1" applyFill="1" applyBorder="1" applyAlignment="1">
      <alignment vertical="center" wrapText="1"/>
    </xf>
    <xf numFmtId="0" fontId="41" fillId="27" borderId="10" xfId="0" applyFont="1" applyFill="1" applyBorder="1" applyAlignment="1">
      <alignment horizontal="center" vertical="center" wrapText="1"/>
    </xf>
    <xf numFmtId="179" fontId="53" fillId="27" borderId="11" xfId="0" applyNumberFormat="1" applyFont="1" applyFill="1" applyBorder="1" applyAlignment="1">
      <alignment horizontal="center" vertical="center" wrapText="1"/>
    </xf>
    <xf numFmtId="179" fontId="53" fillId="27" borderId="18" xfId="0" applyNumberFormat="1" applyFont="1" applyFill="1" applyBorder="1" applyAlignment="1">
      <alignment horizontal="center" vertical="center" wrapText="1"/>
    </xf>
    <xf numFmtId="0" fontId="41" fillId="27" borderId="11" xfId="0" applyFont="1" applyFill="1" applyBorder="1" applyAlignment="1">
      <alignment horizontal="center" vertical="center" wrapText="1"/>
    </xf>
    <xf numFmtId="0" fontId="29" fillId="27" borderId="10" xfId="0" applyFont="1" applyFill="1" applyBorder="1" applyAlignment="1">
      <alignment horizontal="center" vertical="center" wrapText="1"/>
    </xf>
    <xf numFmtId="179" fontId="53" fillId="27" borderId="10" xfId="0" applyNumberFormat="1" applyFont="1" applyFill="1" applyBorder="1" applyAlignment="1">
      <alignment horizontal="center" vertical="center" wrapText="1"/>
    </xf>
    <xf numFmtId="179" fontId="53" fillId="27" borderId="16" xfId="0" applyNumberFormat="1" applyFont="1" applyFill="1" applyBorder="1" applyAlignment="1">
      <alignment horizontal="center" vertical="center" wrapText="1"/>
    </xf>
    <xf numFmtId="0" fontId="25" fillId="27" borderId="37" xfId="0" applyFont="1" applyFill="1" applyBorder="1" applyAlignment="1">
      <alignment horizontal="left" vertical="center" wrapText="1"/>
    </xf>
    <xf numFmtId="0" fontId="41" fillId="27" borderId="33" xfId="0" applyFont="1" applyFill="1" applyBorder="1" applyAlignment="1">
      <alignment horizontal="center" vertical="center" wrapText="1"/>
    </xf>
    <xf numFmtId="179" fontId="59" fillId="27" borderId="12" xfId="0" applyNumberFormat="1" applyFont="1" applyFill="1" applyBorder="1" applyAlignment="1">
      <alignment horizontal="center" vertical="center" wrapText="1"/>
    </xf>
    <xf numFmtId="179" fontId="53" fillId="27" borderId="12" xfId="0" applyNumberFormat="1" applyFont="1" applyFill="1" applyBorder="1" applyAlignment="1">
      <alignment horizontal="center" vertical="center" wrapText="1"/>
    </xf>
    <xf numFmtId="0" fontId="25" fillId="27" borderId="37" xfId="0" applyFont="1" applyFill="1" applyBorder="1" applyAlignment="1">
      <alignment vertical="center" wrapText="1"/>
    </xf>
    <xf numFmtId="0" fontId="72" fillId="27" borderId="42" xfId="0" applyFont="1" applyFill="1" applyBorder="1" applyAlignment="1">
      <alignment horizontal="center" vertical="center" wrapText="1"/>
    </xf>
    <xf numFmtId="0" fontId="74" fillId="27" borderId="24" xfId="0" applyFont="1" applyFill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177" fontId="80" fillId="27" borderId="43" xfId="0" applyNumberFormat="1" applyFont="1" applyFill="1" applyBorder="1" applyAlignment="1">
      <alignment horizontal="center" vertical="center" wrapText="1"/>
    </xf>
    <xf numFmtId="0" fontId="81" fillId="27" borderId="20" xfId="0" applyFont="1" applyFill="1" applyBorder="1" applyAlignment="1">
      <alignment vertical="center" wrapText="1"/>
    </xf>
    <xf numFmtId="0" fontId="81" fillId="27" borderId="13" xfId="0" applyFont="1" applyFill="1" applyBorder="1" applyAlignment="1">
      <alignment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79" fillId="27" borderId="11" xfId="0" applyFont="1" applyFill="1" applyBorder="1" applyAlignment="1">
      <alignment horizontal="center" vertical="center" wrapText="1"/>
    </xf>
    <xf numFmtId="179" fontId="76" fillId="27" borderId="11" xfId="0" applyNumberFormat="1" applyFont="1" applyFill="1" applyBorder="1" applyAlignment="1">
      <alignment horizontal="center" vertical="center" wrapText="1"/>
    </xf>
    <xf numFmtId="179" fontId="53" fillId="27" borderId="33" xfId="0" applyNumberFormat="1" applyFont="1" applyFill="1" applyBorder="1" applyAlignment="1">
      <alignment horizontal="center" vertical="center" wrapText="1"/>
    </xf>
    <xf numFmtId="179" fontId="53" fillId="27" borderId="44" xfId="0" applyNumberFormat="1" applyFont="1" applyFill="1" applyBorder="1" applyAlignment="1">
      <alignment horizontal="center" vertical="center" wrapText="1"/>
    </xf>
    <xf numFmtId="179" fontId="76" fillId="27" borderId="33" xfId="0" applyNumberFormat="1" applyFont="1" applyFill="1" applyBorder="1" applyAlignment="1">
      <alignment horizontal="center" vertical="center" wrapText="1"/>
    </xf>
    <xf numFmtId="177" fontId="80" fillId="27" borderId="45" xfId="0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5" fillId="27" borderId="29" xfId="0" applyFont="1" applyFill="1" applyBorder="1" applyAlignment="1">
      <alignment vertical="center" wrapText="1"/>
    </xf>
    <xf numFmtId="0" fontId="41" fillId="27" borderId="15" xfId="0" applyFont="1" applyFill="1" applyBorder="1" applyAlignment="1">
      <alignment horizontal="center" vertical="center" wrapText="1"/>
    </xf>
    <xf numFmtId="0" fontId="81" fillId="27" borderId="11" xfId="0" applyFont="1" applyFill="1" applyBorder="1" applyAlignment="1">
      <alignment horizontal="left" vertical="center" wrapText="1"/>
    </xf>
    <xf numFmtId="0" fontId="25" fillId="0" borderId="29" xfId="0" applyFont="1" applyBorder="1" applyAlignment="1">
      <alignment horizontal="left" vertical="center" wrapText="1"/>
    </xf>
    <xf numFmtId="0" fontId="41" fillId="27" borderId="17" xfId="0" applyFont="1" applyFill="1" applyBorder="1" applyAlignment="1">
      <alignment horizontal="center" vertical="center" wrapText="1"/>
    </xf>
    <xf numFmtId="179" fontId="59" fillId="0" borderId="17" xfId="0" applyNumberFormat="1" applyFont="1" applyBorder="1" applyAlignment="1">
      <alignment horizontal="center" vertical="center" wrapText="1"/>
    </xf>
    <xf numFmtId="179" fontId="53" fillId="0" borderId="17" xfId="0" applyNumberFormat="1" applyFont="1" applyBorder="1" applyAlignment="1">
      <alignment horizontal="center" vertical="center" wrapText="1"/>
    </xf>
    <xf numFmtId="179" fontId="76" fillId="27" borderId="46" xfId="0" applyNumberFormat="1" applyFont="1" applyFill="1" applyBorder="1" applyAlignment="1">
      <alignment horizontal="center" vertical="center" wrapText="1"/>
    </xf>
    <xf numFmtId="177" fontId="80" fillId="27" borderId="47" xfId="0" applyNumberFormat="1" applyFont="1" applyFill="1" applyBorder="1" applyAlignment="1">
      <alignment horizontal="center" vertical="center" wrapText="1"/>
    </xf>
    <xf numFmtId="0" fontId="25" fillId="27" borderId="48" xfId="0" applyFont="1" applyFill="1" applyBorder="1" applyAlignment="1">
      <alignment vertical="center" wrapText="1"/>
    </xf>
    <xf numFmtId="0" fontId="41" fillId="27" borderId="14" xfId="0" applyFont="1" applyFill="1" applyBorder="1" applyAlignment="1">
      <alignment horizontal="center" vertical="center" wrapText="1"/>
    </xf>
    <xf numFmtId="179" fontId="53" fillId="27" borderId="14" xfId="0" applyNumberFormat="1" applyFont="1" applyFill="1" applyBorder="1" applyAlignment="1">
      <alignment horizontal="center" vertical="center" wrapText="1"/>
    </xf>
    <xf numFmtId="179" fontId="53" fillId="27" borderId="49" xfId="0" applyNumberFormat="1" applyFont="1" applyFill="1" applyBorder="1" applyAlignment="1">
      <alignment horizontal="center" vertical="center" wrapText="1"/>
    </xf>
    <xf numFmtId="179" fontId="76" fillId="27" borderId="50" xfId="0" applyNumberFormat="1" applyFont="1" applyFill="1" applyBorder="1" applyAlignment="1">
      <alignment horizontal="center" vertical="center" wrapText="1"/>
    </xf>
    <xf numFmtId="0" fontId="78" fillId="27" borderId="51" xfId="0" applyFont="1" applyFill="1" applyBorder="1" applyAlignment="1">
      <alignment horizontal="justify" vertical="center" readingOrder="1"/>
    </xf>
    <xf numFmtId="0" fontId="79" fillId="27" borderId="3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22" xfId="0" applyBorder="1">
      <alignment vertical="center"/>
    </xf>
    <xf numFmtId="0" fontId="78" fillId="27" borderId="52" xfId="0" applyFont="1" applyFill="1" applyBorder="1" applyAlignment="1">
      <alignment horizontal="justify" vertical="center" readingOrder="1"/>
    </xf>
    <xf numFmtId="0" fontId="79" fillId="27" borderId="12" xfId="0" applyFont="1" applyFill="1" applyBorder="1" applyAlignment="1">
      <alignment horizontal="center" vertical="center" wrapText="1"/>
    </xf>
    <xf numFmtId="177" fontId="80" fillId="27" borderId="53" xfId="0" applyNumberFormat="1" applyFont="1" applyFill="1" applyBorder="1" applyAlignment="1">
      <alignment horizontal="center" vertical="center" wrapText="1"/>
    </xf>
    <xf numFmtId="179" fontId="76" fillId="27" borderId="16" xfId="0" applyNumberFormat="1" applyFont="1" applyFill="1" applyBorder="1" applyAlignment="1">
      <alignment horizontal="center" vertical="center" wrapText="1"/>
    </xf>
    <xf numFmtId="179" fontId="59" fillId="27" borderId="10" xfId="0" applyNumberFormat="1" applyFont="1" applyFill="1" applyBorder="1" applyAlignment="1">
      <alignment horizontal="center" vertical="center" wrapText="1"/>
    </xf>
    <xf numFmtId="179" fontId="59" fillId="27" borderId="16" xfId="0" applyNumberFormat="1" applyFont="1" applyFill="1" applyBorder="1" applyAlignment="1">
      <alignment horizontal="center" vertical="center" wrapText="1"/>
    </xf>
    <xf numFmtId="0" fontId="41" fillId="27" borderId="12" xfId="0" applyFont="1" applyFill="1" applyBorder="1" applyAlignment="1">
      <alignment horizontal="center" vertical="center" wrapText="1"/>
    </xf>
    <xf numFmtId="179" fontId="53" fillId="27" borderId="31" xfId="0" applyNumberFormat="1" applyFont="1" applyFill="1" applyBorder="1" applyAlignment="1">
      <alignment horizontal="center" vertical="center" wrapText="1"/>
    </xf>
    <xf numFmtId="0" fontId="78" fillId="27" borderId="12" xfId="0" applyFont="1" applyFill="1" applyBorder="1" applyAlignment="1">
      <alignment horizontal="justify" vertical="center" wrapText="1" readingOrder="1"/>
    </xf>
    <xf numFmtId="0" fontId="29" fillId="27" borderId="11" xfId="0" applyFont="1" applyFill="1" applyBorder="1" applyAlignment="1">
      <alignment horizontal="center" vertical="center" wrapText="1"/>
    </xf>
    <xf numFmtId="0" fontId="0" fillId="0" borderId="54" xfId="0" applyBorder="1">
      <alignment vertical="center"/>
    </xf>
    <xf numFmtId="0" fontId="22" fillId="0" borderId="15" xfId="0" applyFont="1" applyBorder="1" applyAlignment="1">
      <alignment vertical="center"/>
    </xf>
    <xf numFmtId="0" fontId="28" fillId="27" borderId="11" xfId="0" applyNumberFormat="1" applyFont="1" applyFill="1" applyBorder="1" applyAlignment="1">
      <alignment horizontal="center" vertical="center" shrinkToFit="1"/>
    </xf>
    <xf numFmtId="0" fontId="28" fillId="27" borderId="18" xfId="0" applyNumberFormat="1" applyFont="1" applyFill="1" applyBorder="1" applyAlignment="1">
      <alignment horizontal="center" vertical="center" shrinkToFit="1"/>
    </xf>
    <xf numFmtId="0" fontId="40" fillId="27" borderId="10" xfId="0" applyFont="1" applyFill="1" applyBorder="1" applyAlignment="1">
      <alignment horizontal="left" vertical="top" wrapText="1"/>
    </xf>
    <xf numFmtId="0" fontId="22" fillId="0" borderId="18" xfId="0" applyFont="1" applyBorder="1" applyAlignment="1">
      <alignment vertical="center"/>
    </xf>
    <xf numFmtId="0" fontId="22" fillId="0" borderId="22" xfId="0" applyFont="1" applyBorder="1">
      <alignment vertical="center"/>
    </xf>
    <xf numFmtId="176" fontId="29" fillId="27" borderId="13" xfId="0" applyNumberFormat="1" applyFont="1" applyFill="1" applyBorder="1" applyAlignment="1">
      <alignment horizontal="center" vertical="center" shrinkToFit="1"/>
    </xf>
    <xf numFmtId="0" fontId="26" fillId="27" borderId="17" xfId="0" applyFont="1" applyFill="1" applyBorder="1" applyAlignment="1">
      <alignment horizontal="left" vertical="top" wrapText="1"/>
    </xf>
    <xf numFmtId="0" fontId="28" fillId="27" borderId="22" xfId="0" applyNumberFormat="1" applyFont="1" applyFill="1" applyBorder="1" applyAlignment="1">
      <alignment horizontal="center" vertical="center" shrinkToFit="1"/>
    </xf>
    <xf numFmtId="0" fontId="26" fillId="27" borderId="21" xfId="0" applyFont="1" applyFill="1" applyBorder="1" applyAlignment="1">
      <alignment horizontal="center" vertical="center" wrapText="1"/>
    </xf>
    <xf numFmtId="0" fontId="26" fillId="27" borderId="17" xfId="0" applyFont="1" applyFill="1" applyBorder="1" applyAlignment="1">
      <alignment horizontal="center" vertical="center" wrapText="1"/>
    </xf>
    <xf numFmtId="177" fontId="27" fillId="28" borderId="22" xfId="0" applyNumberFormat="1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left" vertical="top" wrapText="1"/>
    </xf>
    <xf numFmtId="0" fontId="30" fillId="27" borderId="18" xfId="0" applyFont="1" applyFill="1" applyBorder="1" applyAlignment="1">
      <alignment horizontal="center" vertical="top" wrapText="1"/>
    </xf>
    <xf numFmtId="0" fontId="30" fillId="27" borderId="11" xfId="0" applyFont="1" applyFill="1" applyBorder="1" applyAlignment="1">
      <alignment horizontal="center" vertical="center" wrapText="1"/>
    </xf>
    <xf numFmtId="176" fontId="51" fillId="27" borderId="13" xfId="0" applyNumberFormat="1" applyFont="1" applyFill="1" applyBorder="1" applyAlignment="1">
      <alignment horizontal="center" vertical="center" shrinkToFit="1"/>
    </xf>
    <xf numFmtId="177" fontId="27" fillId="28" borderId="11" xfId="0" applyNumberFormat="1" applyFont="1" applyFill="1" applyBorder="1" applyAlignment="1">
      <alignment horizontal="center" vertical="center" shrinkToFit="1"/>
    </xf>
    <xf numFmtId="0" fontId="28" fillId="0" borderId="55" xfId="0" applyFont="1" applyBorder="1">
      <alignment vertical="center"/>
    </xf>
    <xf numFmtId="0" fontId="28" fillId="0" borderId="56" xfId="0" applyFont="1" applyBorder="1">
      <alignment vertical="center"/>
    </xf>
    <xf numFmtId="0" fontId="30" fillId="27" borderId="28" xfId="0" applyFont="1" applyFill="1" applyBorder="1" applyAlignment="1">
      <alignment horizontal="center" vertical="top" wrapText="1"/>
    </xf>
    <xf numFmtId="0" fontId="28" fillId="0" borderId="57" xfId="0" applyFont="1" applyBorder="1">
      <alignment vertical="center"/>
    </xf>
    <xf numFmtId="49" fontId="26" fillId="27" borderId="10" xfId="0" applyNumberFormat="1" applyFont="1" applyFill="1" applyBorder="1" applyAlignment="1">
      <alignment horizontal="left" vertical="center"/>
    </xf>
    <xf numFmtId="0" fontId="26" fillId="27" borderId="56" xfId="0" applyFont="1" applyFill="1" applyBorder="1" applyAlignment="1">
      <alignment horizontal="center" vertical="top" wrapText="1"/>
    </xf>
    <xf numFmtId="0" fontId="26" fillId="27" borderId="55" xfId="0" applyFont="1" applyFill="1" applyBorder="1" applyAlignment="1">
      <alignment horizontal="center" vertical="center" wrapText="1"/>
    </xf>
    <xf numFmtId="0" fontId="26" fillId="27" borderId="57" xfId="0" applyFont="1" applyFill="1" applyBorder="1" applyAlignment="1">
      <alignment horizontal="center" vertical="center" wrapText="1"/>
    </xf>
    <xf numFmtId="177" fontId="27" fillId="28" borderId="17" xfId="0" applyNumberFormat="1" applyFont="1" applyFill="1" applyBorder="1" applyAlignment="1">
      <alignment vertical="center" shrinkToFit="1"/>
    </xf>
    <xf numFmtId="177" fontId="27" fillId="28" borderId="11" xfId="0" applyNumberFormat="1" applyFont="1" applyFill="1" applyBorder="1" applyAlignment="1">
      <alignment vertical="center" shrinkToFit="1"/>
    </xf>
    <xf numFmtId="0" fontId="28" fillId="0" borderId="0" xfId="0" applyFont="1" applyBorder="1">
      <alignment vertical="center"/>
    </xf>
    <xf numFmtId="0" fontId="28" fillId="0" borderId="0" xfId="0" applyFont="1" applyBorder="1" applyAlignment="1">
      <alignment horizontal="center" vertical="center" shrinkToFit="1"/>
    </xf>
    <xf numFmtId="0" fontId="26" fillId="0" borderId="0" xfId="0" applyFont="1" applyBorder="1" applyAlignment="1">
      <alignment horizontal="center" vertical="center" wrapText="1"/>
    </xf>
    <xf numFmtId="177" fontId="27" fillId="0" borderId="0" xfId="0" applyNumberFormat="1" applyFont="1" applyBorder="1" applyAlignment="1">
      <alignment horizontal="center" vertical="center" shrinkToFit="1"/>
    </xf>
    <xf numFmtId="176" fontId="29" fillId="28" borderId="0" xfId="0" applyNumberFormat="1" applyFont="1" applyFill="1" applyBorder="1" applyAlignment="1">
      <alignment horizontal="center" vertical="center" shrinkToFit="1"/>
    </xf>
    <xf numFmtId="0" fontId="28" fillId="27" borderId="0" xfId="0" applyFont="1" applyFill="1" applyBorder="1" applyAlignment="1">
      <alignment horizontal="center" vertical="center" shrinkToFit="1"/>
    </xf>
    <xf numFmtId="0" fontId="26" fillId="27" borderId="0" xfId="0" applyFont="1" applyFill="1" applyBorder="1" applyAlignment="1">
      <alignment horizontal="center" vertical="center" wrapText="1"/>
    </xf>
    <xf numFmtId="177" fontId="27" fillId="28" borderId="0" xfId="0" applyNumberFormat="1" applyFont="1" applyFill="1" applyBorder="1" applyAlignment="1">
      <alignment horizontal="center" vertical="center" shrinkToFit="1"/>
    </xf>
    <xf numFmtId="0" fontId="26" fillId="27" borderId="0" xfId="0" applyFont="1" applyFill="1" applyBorder="1" applyAlignment="1">
      <alignment horizontal="center" vertical="top" wrapText="1"/>
    </xf>
    <xf numFmtId="177" fontId="27" fillId="27" borderId="0" xfId="0" applyNumberFormat="1" applyFont="1" applyFill="1" applyBorder="1" applyAlignment="1">
      <alignment horizontal="center" vertical="center" shrinkToFit="1"/>
    </xf>
    <xf numFmtId="176" fontId="29" fillId="27" borderId="0" xfId="0" applyNumberFormat="1" applyFont="1" applyFill="1" applyBorder="1" applyAlignment="1">
      <alignment horizontal="center" vertical="center" shrinkToFit="1"/>
    </xf>
    <xf numFmtId="0" fontId="30" fillId="27" borderId="0" xfId="0" applyFont="1" applyFill="1" applyBorder="1" applyAlignment="1">
      <alignment horizontal="center" vertical="top" wrapText="1"/>
    </xf>
    <xf numFmtId="0" fontId="30" fillId="27" borderId="0" xfId="0" applyFont="1" applyFill="1" applyBorder="1" applyAlignment="1">
      <alignment horizontal="center" vertical="center" wrapText="1"/>
    </xf>
    <xf numFmtId="176" fontId="51" fillId="27" borderId="0" xfId="0" applyNumberFormat="1" applyFont="1" applyFill="1" applyBorder="1" applyAlignment="1">
      <alignment horizontal="center" vertical="center" shrinkToFit="1"/>
    </xf>
    <xf numFmtId="178" fontId="27" fillId="28" borderId="58" xfId="0" applyNumberFormat="1" applyFont="1" applyFill="1" applyBorder="1" applyAlignment="1">
      <alignment horizontal="center" vertical="center" shrinkToFit="1"/>
    </xf>
    <xf numFmtId="0" fontId="26" fillId="0" borderId="59" xfId="0" applyFont="1" applyBorder="1">
      <alignment vertical="center"/>
    </xf>
    <xf numFmtId="176" fontId="29" fillId="28" borderId="13" xfId="0" applyNumberFormat="1" applyFont="1" applyFill="1" applyBorder="1" applyAlignment="1">
      <alignment horizontal="center" vertical="center" shrinkToFit="1"/>
    </xf>
    <xf numFmtId="177" fontId="27" fillId="28" borderId="60" xfId="0" applyNumberFormat="1" applyFont="1" applyFill="1" applyBorder="1" applyAlignment="1">
      <alignment horizontal="center" vertical="center" shrinkToFit="1"/>
    </xf>
    <xf numFmtId="0" fontId="28" fillId="0" borderId="60" xfId="0" applyFont="1" applyBorder="1">
      <alignment vertical="center"/>
    </xf>
    <xf numFmtId="177" fontId="27" fillId="27" borderId="60" xfId="0" applyNumberFormat="1" applyFont="1" applyFill="1" applyBorder="1" applyAlignment="1">
      <alignment horizontal="center" vertical="center" shrinkToFit="1"/>
    </xf>
    <xf numFmtId="177" fontId="27" fillId="27" borderId="61" xfId="0" applyNumberFormat="1" applyFont="1" applyFill="1" applyBorder="1" applyAlignment="1">
      <alignment horizontal="center" vertical="center" shrinkToFit="1"/>
    </xf>
    <xf numFmtId="0" fontId="22" fillId="0" borderId="59" xfId="0" applyFont="1" applyBorder="1">
      <alignment vertical="center"/>
    </xf>
    <xf numFmtId="0" fontId="26" fillId="27" borderId="17" xfId="0" applyFont="1" applyFill="1" applyBorder="1" applyAlignment="1">
      <alignment horizontal="left" vertical="top" wrapText="1"/>
    </xf>
    <xf numFmtId="0" fontId="26" fillId="27" borderId="11" xfId="0" applyFont="1" applyFill="1" applyBorder="1" applyAlignment="1">
      <alignment horizontal="left" vertical="top" wrapText="1"/>
    </xf>
    <xf numFmtId="0" fontId="26" fillId="27" borderId="17" xfId="0" applyFont="1" applyFill="1" applyBorder="1" applyAlignment="1">
      <alignment horizontal="center" vertical="top" wrapText="1"/>
    </xf>
    <xf numFmtId="0" fontId="26" fillId="27" borderId="11" xfId="0" applyFont="1" applyFill="1" applyBorder="1" applyAlignment="1">
      <alignment horizontal="center" vertical="top" wrapText="1"/>
    </xf>
    <xf numFmtId="176" fontId="29" fillId="28" borderId="17" xfId="0" applyNumberFormat="1" applyFont="1" applyFill="1" applyBorder="1" applyAlignment="1">
      <alignment horizontal="center" vertical="center" shrinkToFit="1"/>
    </xf>
    <xf numFmtId="0" fontId="28" fillId="27" borderId="22" xfId="0" applyFont="1" applyFill="1" applyBorder="1" applyAlignment="1">
      <alignment horizontal="center" vertical="center" shrinkToFit="1"/>
    </xf>
    <xf numFmtId="177" fontId="27" fillId="27" borderId="22" xfId="0" applyNumberFormat="1" applyFont="1" applyFill="1" applyBorder="1" applyAlignment="1">
      <alignment horizontal="center" vertical="center" shrinkToFit="1"/>
    </xf>
    <xf numFmtId="176" fontId="29" fillId="27" borderId="11" xfId="0" applyNumberFormat="1" applyFont="1" applyFill="1" applyBorder="1" applyAlignment="1">
      <alignment horizontal="center" vertical="center" shrinkToFit="1"/>
    </xf>
    <xf numFmtId="0" fontId="28" fillId="0" borderId="0" xfId="0" applyFont="1" applyAlignment="1">
      <alignment vertical="center" wrapText="1"/>
    </xf>
    <xf numFmtId="0" fontId="28" fillId="0" borderId="0" xfId="0" applyFont="1">
      <alignment vertical="center"/>
    </xf>
    <xf numFmtId="0" fontId="82" fillId="0" borderId="0" xfId="0" applyFont="1">
      <alignment vertical="center"/>
    </xf>
    <xf numFmtId="0" fontId="0" fillId="0" borderId="0" xfId="0">
      <alignment vertical="center"/>
    </xf>
    <xf numFmtId="0" fontId="73" fillId="27" borderId="24" xfId="0" applyFont="1" applyFill="1" applyBorder="1" applyAlignment="1">
      <alignment horizontal="center" vertical="center"/>
    </xf>
    <xf numFmtId="0" fontId="73" fillId="27" borderId="34" xfId="0" applyFont="1" applyFill="1" applyBorder="1" applyAlignment="1">
      <alignment horizontal="center" vertical="center"/>
    </xf>
    <xf numFmtId="0" fontId="77" fillId="27" borderId="24" xfId="0" applyFont="1" applyFill="1" applyBorder="1" applyAlignment="1">
      <alignment horizontal="center" vertical="center"/>
    </xf>
    <xf numFmtId="0" fontId="69" fillId="0" borderId="0" xfId="0" applyFont="1" applyAlignment="1">
      <alignment horizontal="right" vertical="center"/>
    </xf>
    <xf numFmtId="0" fontId="24" fillId="0" borderId="36" xfId="0" applyFont="1" applyBorder="1">
      <alignment vertical="center"/>
    </xf>
    <xf numFmtId="0" fontId="24" fillId="0" borderId="0" xfId="0" applyFont="1" applyBorder="1">
      <alignment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8" xfId="0" applyFont="1" applyBorder="1" applyAlignment="1">
      <alignment horizontal="left" vertical="center"/>
    </xf>
    <xf numFmtId="0" fontId="28" fillId="0" borderId="28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19" fillId="27" borderId="0" xfId="0" applyFont="1" applyFill="1" applyAlignment="1">
      <alignment horizontal="left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0" fontId="26" fillId="27" borderId="17" xfId="0" applyFont="1" applyFill="1" applyBorder="1" applyAlignment="1">
      <alignment horizontal="left" vertical="top" wrapText="1"/>
    </xf>
    <xf numFmtId="0" fontId="26" fillId="27" borderId="11" xfId="0" applyFont="1" applyFill="1" applyBorder="1" applyAlignment="1">
      <alignment horizontal="left" vertical="top" wrapText="1"/>
    </xf>
    <xf numFmtId="0" fontId="26" fillId="27" borderId="17" xfId="0" applyFont="1" applyFill="1" applyBorder="1" applyAlignment="1">
      <alignment horizontal="center" vertical="top" wrapText="1"/>
    </xf>
    <xf numFmtId="0" fontId="26" fillId="27" borderId="11" xfId="0" applyFont="1" applyFill="1" applyBorder="1" applyAlignment="1">
      <alignment horizontal="center" vertical="top" wrapText="1"/>
    </xf>
    <xf numFmtId="176" fontId="29" fillId="28" borderId="17" xfId="0" applyNumberFormat="1" applyFont="1" applyFill="1" applyBorder="1" applyAlignment="1">
      <alignment horizontal="center" vertical="center" shrinkToFit="1"/>
    </xf>
    <xf numFmtId="176" fontId="29" fillId="28" borderId="11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2" fillId="0" borderId="15" xfId="0" applyFont="1" applyBorder="1" applyAlignment="1">
      <alignment vertical="top"/>
    </xf>
    <xf numFmtId="0" fontId="22" fillId="0" borderId="11" xfId="0" applyFont="1" applyBorder="1" applyAlignment="1">
      <alignment vertical="top"/>
    </xf>
    <xf numFmtId="14" fontId="27" fillId="0" borderId="16" xfId="0" applyNumberFormat="1" applyFont="1" applyBorder="1" applyAlignment="1">
      <alignment horizontal="center" vertical="center" shrinkToFit="1"/>
    </xf>
    <xf numFmtId="14" fontId="27" fillId="0" borderId="13" xfId="0" applyNumberFormat="1" applyFont="1" applyBorder="1" applyAlignment="1">
      <alignment horizontal="center" vertical="center" shrinkToFi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0" fontId="83" fillId="0" borderId="0" xfId="0" applyFont="1" applyAlignment="1">
      <alignment horizontal="center" vertical="center"/>
    </xf>
    <xf numFmtId="0" fontId="84" fillId="0" borderId="0" xfId="0" applyFont="1">
      <alignment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tabSelected="1" zoomScale="85" zoomScaleNormal="85" workbookViewId="0">
      <selection activeCell="V4" sqref="V4"/>
    </sheetView>
  </sheetViews>
  <sheetFormatPr defaultRowHeight="16.5"/>
  <cols>
    <col min="1" max="1" width="10.875" style="8" customWidth="1"/>
    <col min="2" max="2" width="14.375" style="220" customWidth="1"/>
    <col min="3" max="3" width="4" style="38" customWidth="1"/>
    <col min="4" max="4" width="3" customWidth="1"/>
    <col min="5" max="6" width="3.125" customWidth="1"/>
    <col min="7" max="9" width="3.5" customWidth="1"/>
    <col min="10" max="10" width="3.125" customWidth="1"/>
    <col min="11" max="11" width="18.125" style="220" customWidth="1"/>
    <col min="12" max="12" width="7.625" style="38" customWidth="1"/>
    <col min="13" max="13" width="3.5" customWidth="1"/>
    <col min="14" max="15" width="3.375" customWidth="1"/>
    <col min="16" max="16" width="3.5" customWidth="1"/>
    <col min="17" max="17" width="3.375" customWidth="1"/>
    <col min="18" max="18" width="3.125" customWidth="1"/>
    <col min="19" max="19" width="4.5" customWidth="1"/>
  </cols>
  <sheetData>
    <row r="1" spans="1:19" ht="32.25">
      <c r="A1" s="440" t="s">
        <v>217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</row>
    <row r="2" spans="1:19" ht="24" customHeight="1" thickBot="1">
      <c r="B2" s="401"/>
      <c r="C2" s="401"/>
      <c r="D2" s="401"/>
      <c r="E2" s="401"/>
      <c r="F2" s="401"/>
      <c r="G2" s="401"/>
      <c r="H2" s="401"/>
      <c r="I2" s="401"/>
      <c r="J2" s="401"/>
      <c r="L2" s="221"/>
      <c r="M2" s="222"/>
      <c r="N2" s="223"/>
      <c r="O2" s="223"/>
      <c r="P2" s="223"/>
      <c r="Q2" s="223"/>
    </row>
    <row r="3" spans="1:19" ht="78" customHeight="1" thickBot="1">
      <c r="A3" s="292" t="s">
        <v>126</v>
      </c>
      <c r="B3" s="398" t="s">
        <v>127</v>
      </c>
      <c r="C3" s="398"/>
      <c r="D3" s="293" t="s">
        <v>53</v>
      </c>
      <c r="E3" s="293" t="s">
        <v>128</v>
      </c>
      <c r="F3" s="293" t="s">
        <v>129</v>
      </c>
      <c r="G3" s="293" t="s">
        <v>173</v>
      </c>
      <c r="H3" s="293" t="s">
        <v>130</v>
      </c>
      <c r="I3" s="293" t="s">
        <v>172</v>
      </c>
      <c r="J3" s="240" t="s">
        <v>157</v>
      </c>
      <c r="K3" s="399" t="s">
        <v>131</v>
      </c>
      <c r="L3" s="400"/>
      <c r="M3" s="293" t="s">
        <v>53</v>
      </c>
      <c r="N3" s="293" t="s">
        <v>128</v>
      </c>
      <c r="O3" s="293" t="s">
        <v>129</v>
      </c>
      <c r="P3" s="293" t="s">
        <v>173</v>
      </c>
      <c r="Q3" s="293" t="s">
        <v>130</v>
      </c>
      <c r="R3" s="293" t="s">
        <v>172</v>
      </c>
      <c r="S3" s="240" t="s">
        <v>157</v>
      </c>
    </row>
    <row r="4" spans="1:19" ht="37.5" customHeight="1">
      <c r="A4" s="261" t="s">
        <v>218</v>
      </c>
      <c r="B4" s="262" t="s">
        <v>153</v>
      </c>
      <c r="C4" s="243"/>
      <c r="D4" s="244"/>
      <c r="E4" s="244"/>
      <c r="F4" s="244"/>
      <c r="G4" s="244"/>
      <c r="H4" s="244">
        <v>1</v>
      </c>
      <c r="I4" s="244"/>
      <c r="J4" s="245">
        <f t="shared" ref="J4:J21" si="0">(D4*70)+(E4*45)+(F4*25)+(G4*150)+(H4*60)+(I4*75)</f>
        <v>60</v>
      </c>
      <c r="K4" s="265" t="s">
        <v>303</v>
      </c>
      <c r="L4" s="256"/>
      <c r="M4" s="257">
        <v>1.5</v>
      </c>
      <c r="N4" s="257">
        <v>0.3</v>
      </c>
      <c r="O4" s="257">
        <v>0</v>
      </c>
      <c r="P4" s="257">
        <v>0</v>
      </c>
      <c r="Q4" s="257">
        <v>0</v>
      </c>
      <c r="R4" s="257">
        <v>1</v>
      </c>
      <c r="S4" s="245">
        <f t="shared" ref="S4:S18" si="1">(M4*70)+(N4*45)+(O4*25)+(P4*150)+(Q4*60)+(R4*75)</f>
        <v>193.5</v>
      </c>
    </row>
    <row r="5" spans="1:19" ht="30" customHeight="1">
      <c r="A5" s="239" t="s">
        <v>219</v>
      </c>
      <c r="B5" s="263" t="s">
        <v>159</v>
      </c>
      <c r="C5" s="241"/>
      <c r="D5" s="242"/>
      <c r="E5" s="242"/>
      <c r="F5" s="242"/>
      <c r="G5" s="242">
        <v>1</v>
      </c>
      <c r="H5" s="242"/>
      <c r="I5" s="242"/>
      <c r="J5" s="247">
        <f t="shared" si="0"/>
        <v>150</v>
      </c>
      <c r="K5" s="296" t="s">
        <v>315</v>
      </c>
      <c r="L5" s="280" t="s">
        <v>299</v>
      </c>
      <c r="M5" s="281">
        <v>0</v>
      </c>
      <c r="N5" s="281">
        <v>0</v>
      </c>
      <c r="O5" s="282">
        <v>0</v>
      </c>
      <c r="P5" s="282">
        <v>1</v>
      </c>
      <c r="Q5" s="242">
        <v>0.5</v>
      </c>
      <c r="R5" s="248">
        <v>0</v>
      </c>
      <c r="S5" s="247">
        <f t="shared" si="1"/>
        <v>180</v>
      </c>
    </row>
    <row r="6" spans="1:19" ht="30" customHeight="1">
      <c r="A6" s="264" t="s">
        <v>220</v>
      </c>
      <c r="B6" s="263" t="s">
        <v>199</v>
      </c>
      <c r="C6" s="241"/>
      <c r="D6" s="242">
        <v>0.5</v>
      </c>
      <c r="E6" s="242">
        <v>0.5</v>
      </c>
      <c r="F6" s="242"/>
      <c r="G6" s="242"/>
      <c r="H6" s="242">
        <v>1</v>
      </c>
      <c r="I6" s="242">
        <v>0.3</v>
      </c>
      <c r="J6" s="247">
        <f t="shared" ref="J6" si="2">(D6*70)+(E6*45)+(F6*25)+(G6*150)+(H6*60)+(I6*75)</f>
        <v>140</v>
      </c>
      <c r="K6" s="296" t="s">
        <v>304</v>
      </c>
      <c r="L6" s="283"/>
      <c r="M6" s="277">
        <v>1</v>
      </c>
      <c r="N6" s="277">
        <v>0.3</v>
      </c>
      <c r="O6" s="278">
        <v>0</v>
      </c>
      <c r="P6" s="278">
        <v>0</v>
      </c>
      <c r="Q6" s="242">
        <v>0</v>
      </c>
      <c r="R6" s="248">
        <v>1</v>
      </c>
      <c r="S6" s="247">
        <f t="shared" si="1"/>
        <v>158.5</v>
      </c>
    </row>
    <row r="7" spans="1:19" ht="30" customHeight="1">
      <c r="A7" s="239" t="s">
        <v>221</v>
      </c>
      <c r="B7" s="263" t="s">
        <v>159</v>
      </c>
      <c r="C7" s="241"/>
      <c r="D7" s="242"/>
      <c r="E7" s="242"/>
      <c r="F7" s="242"/>
      <c r="G7" s="242">
        <v>1</v>
      </c>
      <c r="H7" s="242"/>
      <c r="I7" s="242"/>
      <c r="J7" s="247">
        <f t="shared" si="0"/>
        <v>150</v>
      </c>
      <c r="K7" s="297" t="s">
        <v>243</v>
      </c>
      <c r="L7" s="284" t="s">
        <v>299</v>
      </c>
      <c r="M7" s="285">
        <v>1</v>
      </c>
      <c r="N7" s="285">
        <v>0.8</v>
      </c>
      <c r="O7" s="286">
        <v>0.1</v>
      </c>
      <c r="P7" s="286">
        <v>0</v>
      </c>
      <c r="Q7" s="246">
        <v>0</v>
      </c>
      <c r="R7" s="246">
        <v>1.2</v>
      </c>
      <c r="S7" s="247">
        <f t="shared" si="1"/>
        <v>198.5</v>
      </c>
    </row>
    <row r="8" spans="1:19" ht="30" customHeight="1" thickBot="1">
      <c r="A8" s="266" t="s">
        <v>222</v>
      </c>
      <c r="B8" s="267" t="s">
        <v>160</v>
      </c>
      <c r="C8" s="268"/>
      <c r="D8" s="269"/>
      <c r="E8" s="269"/>
      <c r="F8" s="269"/>
      <c r="G8" s="269"/>
      <c r="H8" s="269">
        <v>1</v>
      </c>
      <c r="I8" s="269"/>
      <c r="J8" s="270">
        <f t="shared" si="0"/>
        <v>60</v>
      </c>
      <c r="K8" s="287" t="s">
        <v>245</v>
      </c>
      <c r="L8" s="288"/>
      <c r="M8" s="289">
        <v>1</v>
      </c>
      <c r="N8" s="290">
        <v>0.5</v>
      </c>
      <c r="O8" s="290">
        <v>0.5</v>
      </c>
      <c r="P8" s="290">
        <v>0.5</v>
      </c>
      <c r="Q8" s="251">
        <v>0</v>
      </c>
      <c r="R8" s="251">
        <v>0.5</v>
      </c>
      <c r="S8" s="270">
        <f t="shared" si="1"/>
        <v>217.5</v>
      </c>
    </row>
    <row r="9" spans="1:19" ht="30" customHeight="1">
      <c r="A9" s="261" t="s">
        <v>223</v>
      </c>
      <c r="B9" s="262" t="s">
        <v>153</v>
      </c>
      <c r="C9" s="243"/>
      <c r="D9" s="244"/>
      <c r="E9" s="244"/>
      <c r="F9" s="244"/>
      <c r="G9" s="244"/>
      <c r="H9" s="244">
        <v>1</v>
      </c>
      <c r="I9" s="244"/>
      <c r="J9" s="245">
        <f t="shared" si="0"/>
        <v>60</v>
      </c>
      <c r="K9" s="279" t="s">
        <v>282</v>
      </c>
      <c r="L9" s="284"/>
      <c r="M9" s="285">
        <v>1</v>
      </c>
      <c r="N9" s="285">
        <v>0</v>
      </c>
      <c r="O9" s="286">
        <v>0.1</v>
      </c>
      <c r="P9" s="286">
        <v>0</v>
      </c>
      <c r="Q9" s="246">
        <v>0</v>
      </c>
      <c r="R9" s="246">
        <v>0.2</v>
      </c>
      <c r="S9" s="245">
        <f t="shared" si="1"/>
        <v>87.5</v>
      </c>
    </row>
    <row r="10" spans="1:19" ht="30" customHeight="1">
      <c r="A10" s="239" t="s">
        <v>224</v>
      </c>
      <c r="B10" s="263" t="s">
        <v>159</v>
      </c>
      <c r="C10" s="241"/>
      <c r="D10" s="242"/>
      <c r="E10" s="242"/>
      <c r="F10" s="242"/>
      <c r="G10" s="242">
        <v>1</v>
      </c>
      <c r="H10" s="242"/>
      <c r="I10" s="242"/>
      <c r="J10" s="247">
        <f t="shared" si="0"/>
        <v>150</v>
      </c>
      <c r="K10" s="296" t="s">
        <v>305</v>
      </c>
      <c r="L10" s="280"/>
      <c r="M10" s="277">
        <v>0</v>
      </c>
      <c r="N10" s="277">
        <v>0</v>
      </c>
      <c r="O10" s="278">
        <v>0</v>
      </c>
      <c r="P10" s="278">
        <v>0</v>
      </c>
      <c r="Q10" s="248">
        <v>1</v>
      </c>
      <c r="R10" s="248">
        <v>0.3</v>
      </c>
      <c r="S10" s="247">
        <f t="shared" si="1"/>
        <v>82.5</v>
      </c>
    </row>
    <row r="11" spans="1:19" ht="30" customHeight="1">
      <c r="A11" s="239" t="s">
        <v>225</v>
      </c>
      <c r="B11" s="263" t="s">
        <v>153</v>
      </c>
      <c r="C11" s="241"/>
      <c r="D11" s="242"/>
      <c r="E11" s="242"/>
      <c r="F11" s="242"/>
      <c r="G11" s="242"/>
      <c r="H11" s="242">
        <v>1</v>
      </c>
      <c r="I11" s="242">
        <v>0.3</v>
      </c>
      <c r="J11" s="247">
        <f t="shared" ref="J11" si="3">(D11*70)+(E11*45)+(F11*25)+(G11*150)+(H11*60)+(I11*75)</f>
        <v>82.5</v>
      </c>
      <c r="K11" s="276" t="s">
        <v>188</v>
      </c>
      <c r="L11" s="280" t="s">
        <v>147</v>
      </c>
      <c r="M11" s="277">
        <v>0.5</v>
      </c>
      <c r="N11" s="277">
        <v>0.4</v>
      </c>
      <c r="O11" s="278">
        <v>0</v>
      </c>
      <c r="P11" s="278" t="s">
        <v>175</v>
      </c>
      <c r="Q11" s="248">
        <v>0</v>
      </c>
      <c r="R11" s="248">
        <v>1</v>
      </c>
      <c r="S11" s="247">
        <f t="shared" si="1"/>
        <v>128</v>
      </c>
    </row>
    <row r="12" spans="1:19" ht="30" customHeight="1">
      <c r="A12" s="239" t="s">
        <v>226</v>
      </c>
      <c r="B12" s="263" t="s">
        <v>159</v>
      </c>
      <c r="C12" s="241"/>
      <c r="D12" s="242"/>
      <c r="E12" s="242"/>
      <c r="F12" s="242"/>
      <c r="G12" s="242">
        <v>1</v>
      </c>
      <c r="H12" s="242"/>
      <c r="I12" s="242"/>
      <c r="J12" s="247">
        <f t="shared" si="0"/>
        <v>150</v>
      </c>
      <c r="K12" s="308" t="s">
        <v>248</v>
      </c>
      <c r="L12" s="280"/>
      <c r="M12" s="281">
        <v>0.8</v>
      </c>
      <c r="N12" s="281">
        <v>0.1</v>
      </c>
      <c r="O12" s="282">
        <v>0.15</v>
      </c>
      <c r="P12" s="282">
        <v>0</v>
      </c>
      <c r="Q12" s="248">
        <v>0</v>
      </c>
      <c r="R12" s="249">
        <v>0.6</v>
      </c>
      <c r="S12" s="247">
        <f t="shared" ref="S12" si="4">(M12*70)+(N12*45)+(O12*25)+(P12*150)+(Q12*60)+(R12*75)</f>
        <v>109.25</v>
      </c>
    </row>
    <row r="13" spans="1:19" ht="30" customHeight="1" thickBot="1">
      <c r="A13" s="275" t="s">
        <v>227</v>
      </c>
      <c r="B13" s="253" t="s">
        <v>160</v>
      </c>
      <c r="C13" s="327"/>
      <c r="D13" s="250"/>
      <c r="E13" s="250"/>
      <c r="F13" s="250"/>
      <c r="G13" s="250"/>
      <c r="H13" s="250">
        <v>1</v>
      </c>
      <c r="I13" s="250"/>
      <c r="J13" s="295">
        <f t="shared" si="0"/>
        <v>60</v>
      </c>
      <c r="K13" s="291" t="s">
        <v>246</v>
      </c>
      <c r="L13" s="332"/>
      <c r="M13" s="290">
        <v>1.25</v>
      </c>
      <c r="N13" s="290">
        <v>0.3</v>
      </c>
      <c r="O13" s="333">
        <v>0.15000000000000002</v>
      </c>
      <c r="P13" s="333">
        <v>0</v>
      </c>
      <c r="Q13" s="252">
        <v>0</v>
      </c>
      <c r="R13" s="250">
        <v>0.4</v>
      </c>
      <c r="S13" s="295">
        <f t="shared" si="1"/>
        <v>134.75</v>
      </c>
    </row>
    <row r="14" spans="1:19" s="306" customFormat="1" ht="30" customHeight="1">
      <c r="A14" s="326" t="s">
        <v>228</v>
      </c>
      <c r="B14" s="310" t="s">
        <v>153</v>
      </c>
      <c r="C14" s="300"/>
      <c r="D14" s="301"/>
      <c r="E14" s="301"/>
      <c r="F14" s="301"/>
      <c r="G14" s="301"/>
      <c r="H14" s="301"/>
      <c r="I14" s="301"/>
      <c r="J14" s="274"/>
      <c r="K14" s="279" t="s">
        <v>250</v>
      </c>
      <c r="L14" s="283" t="s">
        <v>297</v>
      </c>
      <c r="M14" s="277">
        <v>1.5</v>
      </c>
      <c r="N14" s="277">
        <v>0</v>
      </c>
      <c r="O14" s="278">
        <v>0</v>
      </c>
      <c r="P14" s="278">
        <v>0</v>
      </c>
      <c r="Q14" s="248">
        <v>0</v>
      </c>
      <c r="R14" s="301">
        <v>0</v>
      </c>
      <c r="S14" s="328">
        <f>(M14*70)+(N14*45)+(O14*25)+(P14*150)+(Q14*60)+(R14*75)</f>
        <v>105</v>
      </c>
    </row>
    <row r="15" spans="1:19" ht="30" customHeight="1">
      <c r="A15" s="326" t="s">
        <v>229</v>
      </c>
      <c r="B15" s="310" t="s">
        <v>159</v>
      </c>
      <c r="C15" s="300"/>
      <c r="D15" s="301"/>
      <c r="E15" s="301"/>
      <c r="F15" s="301"/>
      <c r="G15" s="301"/>
      <c r="H15" s="301"/>
      <c r="I15" s="301"/>
      <c r="J15" s="274"/>
      <c r="K15" s="279" t="s">
        <v>314</v>
      </c>
      <c r="L15" s="283"/>
      <c r="M15" s="330">
        <v>1.5</v>
      </c>
      <c r="N15" s="330">
        <v>0</v>
      </c>
      <c r="O15" s="331">
        <v>0</v>
      </c>
      <c r="P15" s="331">
        <v>0</v>
      </c>
      <c r="Q15" s="329">
        <v>0</v>
      </c>
      <c r="R15" s="329">
        <v>0</v>
      </c>
      <c r="S15" s="247">
        <f>(M15*70)+(N15*45)+(O15*25)+(P15*150)+(Q15*60)+(R15*75)</f>
        <v>105</v>
      </c>
    </row>
    <row r="16" spans="1:19" ht="30" customHeight="1">
      <c r="A16" s="264" t="s">
        <v>230</v>
      </c>
      <c r="B16" s="263" t="s">
        <v>153</v>
      </c>
      <c r="C16" s="241"/>
      <c r="D16" s="242"/>
      <c r="E16" s="242"/>
      <c r="F16" s="242"/>
      <c r="G16" s="242"/>
      <c r="H16" s="242">
        <v>1</v>
      </c>
      <c r="I16" s="242"/>
      <c r="J16" s="247">
        <f t="shared" si="0"/>
        <v>60</v>
      </c>
      <c r="K16" s="279" t="s">
        <v>171</v>
      </c>
      <c r="L16" s="280"/>
      <c r="M16" s="257">
        <v>1</v>
      </c>
      <c r="N16" s="257">
        <v>0.2</v>
      </c>
      <c r="O16" s="257">
        <v>0</v>
      </c>
      <c r="P16" s="257" t="s">
        <v>175</v>
      </c>
      <c r="Q16" s="257">
        <v>0</v>
      </c>
      <c r="R16" s="257">
        <v>1.5</v>
      </c>
      <c r="S16" s="274">
        <f t="shared" si="1"/>
        <v>191.5</v>
      </c>
    </row>
    <row r="17" spans="1:23" ht="30" customHeight="1">
      <c r="A17" s="264" t="s">
        <v>231</v>
      </c>
      <c r="B17" s="263" t="s">
        <v>159</v>
      </c>
      <c r="C17" s="241"/>
      <c r="D17" s="242"/>
      <c r="E17" s="242"/>
      <c r="F17" s="242"/>
      <c r="G17" s="242">
        <v>1</v>
      </c>
      <c r="H17" s="242"/>
      <c r="I17" s="242"/>
      <c r="J17" s="247">
        <f t="shared" si="0"/>
        <v>150</v>
      </c>
      <c r="K17" s="279" t="s">
        <v>247</v>
      </c>
      <c r="L17" s="280" t="s">
        <v>299</v>
      </c>
      <c r="M17" s="255">
        <v>1.3</v>
      </c>
      <c r="N17" s="260">
        <v>0.2</v>
      </c>
      <c r="O17" s="260">
        <v>0.30000000000000004</v>
      </c>
      <c r="P17" s="260">
        <v>0</v>
      </c>
      <c r="Q17" s="260">
        <v>0</v>
      </c>
      <c r="R17" s="260">
        <v>0.8</v>
      </c>
      <c r="S17" s="247">
        <f t="shared" si="1"/>
        <v>167.5</v>
      </c>
    </row>
    <row r="18" spans="1:23" ht="30" customHeight="1">
      <c r="A18" s="266" t="s">
        <v>232</v>
      </c>
      <c r="B18" s="267" t="s">
        <v>198</v>
      </c>
      <c r="C18" s="268"/>
      <c r="D18" s="269"/>
      <c r="E18" s="269"/>
      <c r="F18" s="269"/>
      <c r="G18" s="269"/>
      <c r="H18" s="269">
        <v>15</v>
      </c>
      <c r="I18" s="269"/>
      <c r="J18" s="270">
        <f t="shared" ref="J18:J19" si="5">(D18*70)+(E18*45)+(F18*25)+(G18*150)+(H18*60)+(I18*75)</f>
        <v>900</v>
      </c>
      <c r="K18" s="311" t="s">
        <v>242</v>
      </c>
      <c r="L18" s="309"/>
      <c r="M18" s="313">
        <v>1.5</v>
      </c>
      <c r="N18" s="314">
        <v>0</v>
      </c>
      <c r="O18" s="314">
        <v>0</v>
      </c>
      <c r="P18" s="314">
        <v>0</v>
      </c>
      <c r="Q18" s="314">
        <v>0</v>
      </c>
      <c r="R18" s="314">
        <v>0</v>
      </c>
      <c r="S18" s="270">
        <f t="shared" si="1"/>
        <v>105</v>
      </c>
    </row>
    <row r="19" spans="1:23" s="299" customFormat="1" ht="30" customHeight="1" thickBot="1">
      <c r="A19" s="334" t="s">
        <v>251</v>
      </c>
      <c r="B19" s="267" t="s">
        <v>240</v>
      </c>
      <c r="C19" s="241"/>
      <c r="D19" s="242"/>
      <c r="E19" s="242"/>
      <c r="F19" s="242"/>
      <c r="G19" s="242"/>
      <c r="H19" s="250">
        <v>1</v>
      </c>
      <c r="I19" s="242"/>
      <c r="J19" s="270">
        <f t="shared" si="5"/>
        <v>60</v>
      </c>
      <c r="K19" s="291" t="s">
        <v>298</v>
      </c>
      <c r="L19" s="332"/>
      <c r="M19" s="258">
        <v>1.5</v>
      </c>
      <c r="N19" s="294">
        <v>0</v>
      </c>
      <c r="O19" s="294">
        <v>0</v>
      </c>
      <c r="P19" s="294">
        <v>0</v>
      </c>
      <c r="Q19" s="294">
        <v>0</v>
      </c>
      <c r="R19" s="294">
        <v>0</v>
      </c>
      <c r="S19" s="295">
        <f t="shared" ref="S19" si="6">(M19*70)+(N19*45)+(O19*25)+(P19*150)+(Q19*60)+(R19*75)</f>
        <v>105</v>
      </c>
      <c r="T19" s="336"/>
    </row>
    <row r="20" spans="1:23" ht="30" customHeight="1">
      <c r="A20" s="326" t="s">
        <v>233</v>
      </c>
      <c r="B20" s="262" t="s">
        <v>239</v>
      </c>
      <c r="C20" s="243"/>
      <c r="D20" s="244"/>
      <c r="E20" s="244"/>
      <c r="F20" s="244"/>
      <c r="G20" s="244"/>
      <c r="H20" s="244"/>
      <c r="I20" s="244"/>
      <c r="J20" s="245">
        <f t="shared" si="0"/>
        <v>0</v>
      </c>
      <c r="K20" s="262" t="s">
        <v>239</v>
      </c>
      <c r="L20" s="335"/>
      <c r="M20" s="281"/>
      <c r="N20" s="281"/>
      <c r="O20" s="282"/>
      <c r="P20" s="282"/>
      <c r="Q20" s="249"/>
      <c r="R20" s="249"/>
      <c r="S20" s="274"/>
    </row>
    <row r="21" spans="1:23" ht="30" customHeight="1">
      <c r="A21" s="239" t="s">
        <v>234</v>
      </c>
      <c r="B21" s="263" t="s">
        <v>159</v>
      </c>
      <c r="C21" s="241"/>
      <c r="D21" s="242"/>
      <c r="E21" s="242"/>
      <c r="F21" s="242"/>
      <c r="G21" s="242">
        <v>1</v>
      </c>
      <c r="H21" s="242"/>
      <c r="I21" s="242"/>
      <c r="J21" s="274">
        <f t="shared" si="0"/>
        <v>150</v>
      </c>
      <c r="K21" s="279" t="s">
        <v>321</v>
      </c>
      <c r="L21" s="280"/>
      <c r="M21" s="277">
        <v>2</v>
      </c>
      <c r="N21" s="277">
        <v>0.2</v>
      </c>
      <c r="O21" s="278">
        <v>0.2</v>
      </c>
      <c r="P21" s="278">
        <v>0</v>
      </c>
      <c r="Q21" s="248">
        <v>0</v>
      </c>
      <c r="R21" s="248">
        <v>0.5</v>
      </c>
      <c r="S21" s="247">
        <f t="shared" ref="S21" si="7">(M21*70)+(N21*45)+(O21*25)+(P21*150)+(Q21*60)+(R21*75)</f>
        <v>191.5</v>
      </c>
    </row>
    <row r="22" spans="1:23" ht="30" customHeight="1">
      <c r="A22" s="264" t="s">
        <v>235</v>
      </c>
      <c r="B22" s="263" t="s">
        <v>153</v>
      </c>
      <c r="C22" s="241"/>
      <c r="D22" s="242"/>
      <c r="E22" s="242"/>
      <c r="F22" s="242"/>
      <c r="G22" s="242"/>
      <c r="H22" s="242">
        <v>1</v>
      </c>
      <c r="I22" s="242"/>
      <c r="J22" s="247">
        <f t="shared" ref="J22:J24" si="8">(D22*70)+(E22*45)+(F22*25)+(G22*150)+(H22*60)+(I22*75)</f>
        <v>60</v>
      </c>
      <c r="K22" s="265" t="s">
        <v>349</v>
      </c>
      <c r="L22" s="280" t="s">
        <v>147</v>
      </c>
      <c r="M22" s="257">
        <v>1</v>
      </c>
      <c r="N22" s="257">
        <v>0.3</v>
      </c>
      <c r="O22" s="257">
        <v>0</v>
      </c>
      <c r="P22" s="257">
        <v>0</v>
      </c>
      <c r="Q22" s="254">
        <v>0</v>
      </c>
      <c r="R22" s="254">
        <v>1.5</v>
      </c>
      <c r="S22" s="247">
        <f t="shared" ref="S22:S26" si="9">(M22*70)+(N22*45)+(O22*25)+(P22*150)+(Q22*60)+(R22*75)</f>
        <v>196</v>
      </c>
    </row>
    <row r="23" spans="1:23" ht="30" customHeight="1">
      <c r="A23" s="239" t="s">
        <v>236</v>
      </c>
      <c r="B23" s="263" t="s">
        <v>159</v>
      </c>
      <c r="C23" s="241"/>
      <c r="D23" s="242"/>
      <c r="E23" s="242"/>
      <c r="F23" s="242"/>
      <c r="G23" s="242">
        <v>1</v>
      </c>
      <c r="H23" s="242"/>
      <c r="I23" s="242"/>
      <c r="J23" s="247">
        <f t="shared" ref="J23" si="10">(D23*70)+(E23*45)+(F23*25)+(G23*150)+(H23*60)+(I23*75)</f>
        <v>150</v>
      </c>
      <c r="K23" s="279" t="s">
        <v>325</v>
      </c>
      <c r="L23" s="280"/>
      <c r="M23" s="281">
        <v>1.25</v>
      </c>
      <c r="N23" s="281">
        <v>0.2</v>
      </c>
      <c r="O23" s="282">
        <v>0.2</v>
      </c>
      <c r="P23" s="282">
        <v>0</v>
      </c>
      <c r="Q23" s="242">
        <v>0</v>
      </c>
      <c r="R23" s="248">
        <v>0.15</v>
      </c>
      <c r="S23" s="274">
        <f t="shared" ref="S23" si="11">(M23*70)+(N23*45)+(O23*25)+(P23*150)+(Q23*60)+(R23*75)</f>
        <v>112.75</v>
      </c>
      <c r="V23" s="325"/>
    </row>
    <row r="24" spans="1:23" ht="30" customHeight="1" thickBot="1">
      <c r="A24" s="266" t="s">
        <v>237</v>
      </c>
      <c r="B24" s="267" t="s">
        <v>153</v>
      </c>
      <c r="C24" s="268"/>
      <c r="D24" s="269"/>
      <c r="E24" s="269"/>
      <c r="F24" s="269"/>
      <c r="G24" s="269"/>
      <c r="H24" s="269">
        <v>15</v>
      </c>
      <c r="I24" s="269"/>
      <c r="J24" s="270">
        <f t="shared" si="8"/>
        <v>900</v>
      </c>
      <c r="K24" s="311" t="s">
        <v>249</v>
      </c>
      <c r="L24" s="312" t="s">
        <v>147</v>
      </c>
      <c r="M24" s="313">
        <v>1</v>
      </c>
      <c r="N24" s="314">
        <v>0.3</v>
      </c>
      <c r="O24" s="314">
        <v>0.3</v>
      </c>
      <c r="P24" s="314">
        <v>0</v>
      </c>
      <c r="Q24" s="314">
        <v>0</v>
      </c>
      <c r="R24" s="314">
        <v>1</v>
      </c>
      <c r="S24" s="270">
        <f t="shared" si="9"/>
        <v>166</v>
      </c>
      <c r="V24" s="324"/>
    </row>
    <row r="25" spans="1:23" s="298" customFormat="1" ht="30" customHeight="1">
      <c r="A25" s="261" t="s">
        <v>238</v>
      </c>
      <c r="B25" s="262" t="s">
        <v>153</v>
      </c>
      <c r="C25" s="243"/>
      <c r="D25" s="244"/>
      <c r="E25" s="244"/>
      <c r="F25" s="244"/>
      <c r="G25" s="244"/>
      <c r="H25" s="244">
        <v>1.5</v>
      </c>
      <c r="I25" s="315"/>
      <c r="J25" s="316">
        <f>(D25*70)+(E25*45)+(F25*25)+(G25*150)+(H25*60)+(I25*75)</f>
        <v>90</v>
      </c>
      <c r="K25" s="317" t="s">
        <v>320</v>
      </c>
      <c r="L25" s="318"/>
      <c r="M25" s="319">
        <v>1.25</v>
      </c>
      <c r="N25" s="319">
        <v>0.3</v>
      </c>
      <c r="O25" s="320">
        <v>0.15000000000000002</v>
      </c>
      <c r="P25" s="319">
        <v>0</v>
      </c>
      <c r="Q25" s="321">
        <v>0</v>
      </c>
      <c r="R25" s="244">
        <v>0.4</v>
      </c>
      <c r="S25" s="245">
        <f t="shared" ref="S25" si="12">(M25*70)+(N25*45)+(O25*25)+(P25*150)+(Q25*60)+(R25*75)</f>
        <v>134.75</v>
      </c>
      <c r="V25" s="324"/>
      <c r="W25" s="324"/>
    </row>
    <row r="26" spans="1:23" ht="30" customHeight="1" thickBot="1">
      <c r="A26" s="322" t="s">
        <v>241</v>
      </c>
      <c r="B26" s="263" t="s">
        <v>159</v>
      </c>
      <c r="C26" s="323"/>
      <c r="D26" s="304"/>
      <c r="E26" s="252"/>
      <c r="F26" s="250"/>
      <c r="G26" s="304"/>
      <c r="H26" s="304">
        <v>1.5</v>
      </c>
      <c r="I26" s="250"/>
      <c r="J26" s="295">
        <f>(D26*70)+(E26*45)+(F26*25)+(G26*150)+(H26*60)+(I26*75)</f>
        <v>90</v>
      </c>
      <c r="K26" s="291" t="s">
        <v>324</v>
      </c>
      <c r="L26" s="288"/>
      <c r="M26" s="302">
        <v>1.25</v>
      </c>
      <c r="N26" s="302">
        <v>0.3</v>
      </c>
      <c r="O26" s="303">
        <v>0.15000000000000002</v>
      </c>
      <c r="P26" s="302">
        <v>0</v>
      </c>
      <c r="Q26" s="250">
        <v>0</v>
      </c>
      <c r="R26" s="304">
        <v>0.4</v>
      </c>
      <c r="S26" s="305">
        <f t="shared" si="9"/>
        <v>134.75</v>
      </c>
    </row>
    <row r="27" spans="1:23" ht="30" customHeight="1">
      <c r="A27" s="402" t="s">
        <v>216</v>
      </c>
      <c r="B27" s="402"/>
      <c r="C27" s="402"/>
      <c r="D27" s="402"/>
      <c r="E27" s="402"/>
      <c r="F27" s="402"/>
      <c r="G27" s="402"/>
      <c r="H27" s="402"/>
      <c r="I27" s="403"/>
      <c r="J27" s="403"/>
      <c r="K27" s="403"/>
      <c r="L27" s="402"/>
      <c r="M27" s="402"/>
      <c r="N27" s="402"/>
      <c r="O27" s="402"/>
      <c r="P27" s="402"/>
      <c r="Q27" s="402"/>
      <c r="R27" s="402"/>
      <c r="S27" s="402"/>
    </row>
    <row r="28" spans="1:23" ht="30" customHeight="1">
      <c r="A28" s="396" t="s">
        <v>158</v>
      </c>
      <c r="B28" s="397"/>
      <c r="C28" s="397"/>
      <c r="D28" s="397"/>
      <c r="E28" s="397"/>
      <c r="F28" s="397"/>
      <c r="G28" s="397"/>
      <c r="H28" s="397"/>
      <c r="I28" s="397"/>
      <c r="J28" s="397"/>
      <c r="K28" s="397"/>
      <c r="L28" s="397"/>
      <c r="M28" s="397"/>
      <c r="N28" s="397"/>
      <c r="O28" s="397"/>
      <c r="P28" s="397"/>
      <c r="Q28" s="397"/>
      <c r="R28" s="397"/>
      <c r="S28" s="397"/>
    </row>
    <row r="29" spans="1:23" ht="58.5" customHeight="1">
      <c r="A29" s="394" t="s">
        <v>214</v>
      </c>
      <c r="B29" s="395"/>
      <c r="C29" s="395"/>
      <c r="D29" s="395"/>
      <c r="E29" s="395"/>
      <c r="F29" s="395"/>
      <c r="G29" s="395"/>
      <c r="H29" s="395"/>
      <c r="I29" s="395"/>
      <c r="J29" s="395"/>
      <c r="K29" s="395"/>
      <c r="L29" s="395"/>
      <c r="M29" s="395"/>
      <c r="N29" s="395"/>
      <c r="O29" s="395"/>
      <c r="P29" s="395"/>
      <c r="Q29" s="395"/>
      <c r="R29" s="395"/>
      <c r="S29" s="395"/>
    </row>
    <row r="32" spans="1:23">
      <c r="A32"/>
      <c r="B32"/>
      <c r="C32"/>
      <c r="K32"/>
      <c r="L32"/>
    </row>
  </sheetData>
  <mergeCells count="7">
    <mergeCell ref="A29:S29"/>
    <mergeCell ref="A28:S28"/>
    <mergeCell ref="B3:C3"/>
    <mergeCell ref="K3:L3"/>
    <mergeCell ref="A1:P1"/>
    <mergeCell ref="B2:J2"/>
    <mergeCell ref="A27:S27"/>
  </mergeCells>
  <phoneticPr fontId="20" type="noConversion"/>
  <pageMargins left="0.19685039370078741" right="0" top="0" bottom="0" header="0.51181102362204722" footer="0.51181102362204722"/>
  <pageSetup paperSize="9" scale="93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Z65513"/>
  <sheetViews>
    <sheetView topLeftCell="AH1" zoomScaleNormal="100" workbookViewId="0">
      <selection activeCell="T20" sqref="T20"/>
    </sheetView>
  </sheetViews>
  <sheetFormatPr defaultRowHeight="14.25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52" ht="19.5" customHeight="1">
      <c r="A1" s="7"/>
      <c r="B1" s="7"/>
      <c r="C1" s="7"/>
      <c r="D1" s="407" t="s">
        <v>12</v>
      </c>
      <c r="E1" s="407"/>
      <c r="F1" s="407"/>
      <c r="G1" s="407"/>
      <c r="H1" s="407"/>
      <c r="I1" s="407"/>
      <c r="J1" s="407"/>
      <c r="K1" t="s">
        <v>155</v>
      </c>
      <c r="L1" t="s">
        <v>135</v>
      </c>
      <c r="Q1">
        <v>113</v>
      </c>
      <c r="R1" t="s">
        <v>136</v>
      </c>
      <c r="S1" t="s">
        <v>252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52" ht="14.25" customHeight="1">
      <c r="A2" s="2" t="s">
        <v>9</v>
      </c>
      <c r="B2" s="1" t="s">
        <v>26</v>
      </c>
      <c r="C2" s="4" t="s">
        <v>1</v>
      </c>
      <c r="D2" s="412">
        <v>68</v>
      </c>
      <c r="E2" s="412"/>
      <c r="F2" s="28"/>
      <c r="G2" s="28"/>
      <c r="H2" s="28"/>
      <c r="I2" s="28"/>
      <c r="J2" s="29"/>
      <c r="K2" s="408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</row>
    <row r="3" spans="1:52" s="8" customFormat="1" ht="14.25" customHeight="1">
      <c r="A3" s="411" t="s">
        <v>2</v>
      </c>
      <c r="B3" s="9"/>
      <c r="C3" s="410">
        <v>45628</v>
      </c>
      <c r="D3" s="410"/>
      <c r="E3" s="16"/>
      <c r="F3" s="16"/>
      <c r="G3" s="16"/>
      <c r="H3" s="27"/>
      <c r="I3" s="9" t="s">
        <v>3</v>
      </c>
      <c r="J3" s="9"/>
      <c r="K3" s="410">
        <v>45629</v>
      </c>
      <c r="L3" s="410"/>
      <c r="M3" s="16"/>
      <c r="N3" s="16"/>
      <c r="O3" s="16"/>
      <c r="P3" s="27"/>
      <c r="Q3" s="9" t="s">
        <v>4</v>
      </c>
      <c r="R3" s="126"/>
      <c r="S3" s="410">
        <v>45630</v>
      </c>
      <c r="T3" s="410"/>
      <c r="U3" s="16"/>
      <c r="V3" s="16"/>
      <c r="W3" s="16"/>
      <c r="X3" s="27"/>
      <c r="Y3" s="9" t="s">
        <v>5</v>
      </c>
      <c r="Z3" s="126"/>
      <c r="AA3" s="410">
        <v>45631</v>
      </c>
      <c r="AB3" s="410"/>
      <c r="AC3" s="16"/>
      <c r="AD3" s="16"/>
      <c r="AE3" s="16"/>
      <c r="AF3" s="27"/>
      <c r="AG3" s="9" t="s">
        <v>6</v>
      </c>
      <c r="AH3" s="126"/>
      <c r="AI3" s="410">
        <v>45632</v>
      </c>
      <c r="AJ3" s="410"/>
      <c r="AK3" s="16"/>
      <c r="AL3" s="16"/>
      <c r="AM3" s="16"/>
      <c r="AN3" s="27"/>
      <c r="AO3" s="9" t="s">
        <v>21</v>
      </c>
    </row>
    <row r="4" spans="1:52" s="8" customFormat="1" ht="14.25" customHeight="1">
      <c r="A4" s="411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52" s="8" customFormat="1" ht="14.25" customHeight="1">
      <c r="A5" s="4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52" s="8" customFormat="1" ht="14.25" customHeight="1">
      <c r="A6" s="413"/>
      <c r="B6" s="232" t="s">
        <v>140</v>
      </c>
      <c r="C6" s="201" t="s">
        <v>142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 t="s">
        <v>140</v>
      </c>
      <c r="S6" s="201" t="s">
        <v>142</v>
      </c>
      <c r="T6" s="53">
        <v>10</v>
      </c>
      <c r="U6" s="228"/>
      <c r="V6" s="175"/>
      <c r="W6" s="229"/>
      <c r="X6" s="89">
        <f>(T6*$D$2)/1000</f>
        <v>0.68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52" s="8" customFormat="1" ht="14.25" customHeight="1">
      <c r="A7" s="413"/>
      <c r="B7" s="232" t="s">
        <v>141</v>
      </c>
      <c r="C7" s="201" t="s">
        <v>293</v>
      </c>
      <c r="D7" s="53">
        <v>70</v>
      </c>
      <c r="E7" s="228"/>
      <c r="F7" s="175"/>
      <c r="G7" s="229"/>
      <c r="H7" s="89">
        <f t="shared" ref="H7" si="0">(D7*$D$2)/1000</f>
        <v>4.76</v>
      </c>
      <c r="I7" s="224"/>
      <c r="J7" s="232" t="s">
        <v>145</v>
      </c>
      <c r="K7" s="201"/>
      <c r="L7" s="53"/>
      <c r="M7" s="228"/>
      <c r="N7" s="175"/>
      <c r="O7" s="229"/>
      <c r="P7" s="89"/>
      <c r="Q7" s="224"/>
      <c r="R7" s="232" t="s">
        <v>141</v>
      </c>
      <c r="S7" s="201"/>
      <c r="T7" s="53"/>
      <c r="U7" s="228"/>
      <c r="V7" s="175"/>
      <c r="W7" s="229"/>
      <c r="X7" s="89"/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52" s="8" customFormat="1" ht="14.25" customHeight="1">
      <c r="A8" s="4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 t="s">
        <v>192</v>
      </c>
      <c r="S8" s="201" t="s">
        <v>194</v>
      </c>
      <c r="T8" s="53">
        <v>50</v>
      </c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52" s="8" customFormat="1" ht="14.25" customHeight="1">
      <c r="A9" s="4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 t="s">
        <v>193</v>
      </c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52" s="8" customFormat="1" ht="14.25" customHeight="1">
      <c r="A10" s="4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52" s="8" customFormat="1" ht="14.25" customHeight="1">
      <c r="A11" s="4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52" s="8" customFormat="1" ht="14.25" customHeight="1">
      <c r="A12" s="4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52" s="8" customFormat="1" ht="14.25" customHeight="1">
      <c r="A13" s="4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52" s="8" customFormat="1" ht="14.25" customHeight="1">
      <c r="A14" s="4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  <c r="AT14" s="364"/>
      <c r="AU14" s="364"/>
      <c r="AV14" s="364"/>
      <c r="AW14" s="364"/>
      <c r="AX14" s="364"/>
      <c r="AY14" s="364"/>
      <c r="AZ14" s="364"/>
    </row>
    <row r="15" spans="1:52" s="8" customFormat="1" ht="14.25" customHeight="1">
      <c r="A15" s="4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  <c r="AT15" s="364"/>
      <c r="AU15" s="364"/>
      <c r="AV15" s="364"/>
      <c r="AW15" s="364"/>
      <c r="AX15" s="364"/>
      <c r="AY15" s="364"/>
      <c r="AZ15" s="364"/>
    </row>
    <row r="16" spans="1:52" s="8" customFormat="1" ht="14.25" customHeight="1">
      <c r="A16" s="4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  <c r="AT16" s="364"/>
      <c r="AU16" s="364"/>
      <c r="AV16" s="364"/>
      <c r="AW16" s="364"/>
      <c r="AX16" s="364"/>
      <c r="AY16" s="364"/>
      <c r="AZ16" s="364"/>
    </row>
    <row r="17" spans="1:52" s="8" customFormat="1" ht="14.25" customHeight="1">
      <c r="A17" s="404" t="s">
        <v>133</v>
      </c>
      <c r="B17" s="232" t="s">
        <v>93</v>
      </c>
      <c r="C17" s="60" t="s">
        <v>206</v>
      </c>
      <c r="D17" s="65">
        <v>50</v>
      </c>
      <c r="H17" s="89"/>
      <c r="I17" s="95"/>
      <c r="J17" s="232" t="s">
        <v>258</v>
      </c>
      <c r="K17" s="90" t="s">
        <v>244</v>
      </c>
      <c r="L17" s="94">
        <v>30</v>
      </c>
      <c r="M17" s="180"/>
      <c r="N17" s="178"/>
      <c r="O17" s="93"/>
      <c r="P17" s="89">
        <f t="shared" ref="P17" si="1">(L17*$D$2)/1000</f>
        <v>2.04</v>
      </c>
      <c r="Q17" s="95"/>
      <c r="R17" s="238" t="s">
        <v>272</v>
      </c>
      <c r="S17" s="90" t="s">
        <v>271</v>
      </c>
      <c r="T17" s="94">
        <v>10</v>
      </c>
      <c r="U17" s="180"/>
      <c r="V17" s="178"/>
      <c r="W17" s="93"/>
      <c r="X17" s="89"/>
      <c r="Y17" s="95"/>
      <c r="Z17" s="232" t="s">
        <v>255</v>
      </c>
      <c r="AA17" s="90" t="s">
        <v>243</v>
      </c>
      <c r="AB17" s="94">
        <v>55</v>
      </c>
      <c r="AC17" s="151"/>
      <c r="AD17" s="174"/>
      <c r="AE17" s="71"/>
      <c r="AF17" s="80">
        <v>68</v>
      </c>
      <c r="AG17" s="95"/>
      <c r="AH17" s="232" t="s">
        <v>259</v>
      </c>
      <c r="AI17" s="259" t="s">
        <v>201</v>
      </c>
      <c r="AJ17" s="94">
        <v>30</v>
      </c>
      <c r="AK17" s="180"/>
      <c r="AL17" s="178"/>
      <c r="AM17" s="93"/>
      <c r="AN17" s="89">
        <f>(AJ17*$D$2)/1000</f>
        <v>2.04</v>
      </c>
      <c r="AO17" s="95"/>
      <c r="AT17" s="364"/>
      <c r="AU17" s="364"/>
      <c r="AV17" s="364"/>
      <c r="AW17" s="364"/>
      <c r="AX17" s="364"/>
      <c r="AY17" s="364"/>
      <c r="AZ17" s="364"/>
    </row>
    <row r="18" spans="1:52" s="8" customFormat="1" ht="14.25" customHeight="1">
      <c r="A18" s="405"/>
      <c r="B18" s="232" t="s">
        <v>207</v>
      </c>
      <c r="C18" s="90"/>
      <c r="D18" s="94"/>
      <c r="H18" s="89"/>
      <c r="I18" s="95"/>
      <c r="J18" s="232" t="s">
        <v>81</v>
      </c>
      <c r="K18" s="414" t="s">
        <v>316</v>
      </c>
      <c r="L18" s="416">
        <v>30</v>
      </c>
      <c r="M18" s="230"/>
      <c r="N18" s="178"/>
      <c r="O18" s="93"/>
      <c r="P18" s="362"/>
      <c r="Q18" s="418"/>
      <c r="R18" s="238" t="s">
        <v>212</v>
      </c>
      <c r="S18" s="90" t="s">
        <v>290</v>
      </c>
      <c r="T18" s="94">
        <v>5</v>
      </c>
      <c r="U18" s="339"/>
      <c r="V18" s="178"/>
      <c r="W18" s="93"/>
      <c r="X18" s="199"/>
      <c r="Y18" s="95"/>
      <c r="Z18" s="232" t="s">
        <v>256</v>
      </c>
      <c r="AA18" s="90"/>
      <c r="AB18" s="94"/>
      <c r="AC18" s="230"/>
      <c r="AD18" s="178"/>
      <c r="AE18" s="93"/>
      <c r="AF18" s="89"/>
      <c r="AG18" s="95"/>
      <c r="AH18" s="232" t="s">
        <v>60</v>
      </c>
      <c r="AI18" s="259" t="s">
        <v>262</v>
      </c>
      <c r="AJ18" s="94">
        <v>20</v>
      </c>
      <c r="AK18" s="230"/>
      <c r="AL18" s="178"/>
      <c r="AM18" s="93"/>
      <c r="AN18" s="89"/>
      <c r="AO18" s="95"/>
      <c r="AT18" s="365"/>
      <c r="AU18" s="366"/>
      <c r="AV18" s="366"/>
      <c r="AW18" s="367"/>
      <c r="AX18" s="368"/>
      <c r="AY18" s="364"/>
      <c r="AZ18" s="364"/>
    </row>
    <row r="19" spans="1:52" s="8" customFormat="1" ht="14.25" customHeight="1">
      <c r="A19" s="405"/>
      <c r="B19" s="232" t="s">
        <v>208</v>
      </c>
      <c r="C19" s="90"/>
      <c r="D19" s="94"/>
      <c r="H19" s="89"/>
      <c r="I19" s="95"/>
      <c r="J19" s="271" t="s">
        <v>177</v>
      </c>
      <c r="K19" s="415"/>
      <c r="L19" s="417"/>
      <c r="M19" s="230"/>
      <c r="N19" s="178"/>
      <c r="O19" s="93"/>
      <c r="P19" s="363"/>
      <c r="Q19" s="419"/>
      <c r="R19" s="238" t="s">
        <v>258</v>
      </c>
      <c r="S19" s="90" t="s">
        <v>295</v>
      </c>
      <c r="T19" s="94">
        <v>10</v>
      </c>
      <c r="U19" s="230"/>
      <c r="V19" s="178"/>
      <c r="W19" s="93"/>
      <c r="X19" s="89"/>
      <c r="Y19" s="95"/>
      <c r="Z19" s="232" t="s">
        <v>177</v>
      </c>
      <c r="AA19" s="90"/>
      <c r="AB19" s="94"/>
      <c r="AC19" s="230"/>
      <c r="AD19" s="178"/>
      <c r="AE19" s="93"/>
      <c r="AF19" s="89"/>
      <c r="AG19" s="95"/>
      <c r="AH19" s="232" t="s">
        <v>260</v>
      </c>
      <c r="AI19" s="259"/>
      <c r="AJ19" s="94"/>
      <c r="AK19" s="230"/>
      <c r="AL19" s="178"/>
      <c r="AM19" s="93"/>
      <c r="AN19" s="161"/>
      <c r="AO19" s="95"/>
      <c r="AT19" s="369"/>
      <c r="AU19" s="370"/>
      <c r="AV19" s="370"/>
      <c r="AW19" s="371"/>
      <c r="AX19" s="368"/>
      <c r="AY19" s="364"/>
      <c r="AZ19" s="364"/>
    </row>
    <row r="20" spans="1:52" s="8" customFormat="1" ht="14.25" customHeight="1">
      <c r="A20" s="405"/>
      <c r="B20" s="232" t="s">
        <v>209</v>
      </c>
      <c r="C20" s="90"/>
      <c r="D20" s="94"/>
      <c r="H20" s="89"/>
      <c r="I20" s="95"/>
      <c r="J20" s="271" t="s">
        <v>317</v>
      </c>
      <c r="K20" s="90"/>
      <c r="L20" s="94"/>
      <c r="M20" s="230"/>
      <c r="N20" s="178"/>
      <c r="O20" s="93"/>
      <c r="P20" s="89"/>
      <c r="Q20" s="95"/>
      <c r="R20" s="238" t="s">
        <v>296</v>
      </c>
      <c r="S20" s="90"/>
      <c r="T20" s="94"/>
      <c r="U20" s="97"/>
      <c r="V20" s="160"/>
      <c r="W20" s="93"/>
      <c r="X20" s="89"/>
      <c r="Y20" s="95"/>
      <c r="Z20" s="232"/>
      <c r="AA20" s="90"/>
      <c r="AB20" s="94"/>
      <c r="AC20" s="230"/>
      <c r="AD20" s="178"/>
      <c r="AE20" s="93"/>
      <c r="AF20" s="89"/>
      <c r="AG20" s="95"/>
      <c r="AH20" s="232" t="s">
        <v>261</v>
      </c>
      <c r="AI20" s="90"/>
      <c r="AJ20" s="94"/>
      <c r="AK20" s="230"/>
      <c r="AL20" s="178"/>
      <c r="AM20" s="93"/>
      <c r="AN20" s="161"/>
      <c r="AO20" s="95"/>
      <c r="AT20" s="369"/>
      <c r="AU20" s="370"/>
      <c r="AV20" s="370"/>
      <c r="AW20" s="371"/>
      <c r="AX20" s="368"/>
      <c r="AY20" s="364"/>
      <c r="AZ20" s="364"/>
    </row>
    <row r="21" spans="1:52" s="8" customFormat="1" ht="14.25" customHeight="1">
      <c r="A21" s="405"/>
      <c r="B21" s="232" t="s">
        <v>210</v>
      </c>
      <c r="C21" s="90"/>
      <c r="D21" s="94"/>
      <c r="H21" s="89"/>
      <c r="I21" s="95"/>
      <c r="J21" s="271" t="s">
        <v>140</v>
      </c>
      <c r="K21" s="90"/>
      <c r="L21" s="94"/>
      <c r="M21" s="230"/>
      <c r="N21" s="178"/>
      <c r="O21" s="93"/>
      <c r="P21" s="161"/>
      <c r="Q21" s="92"/>
      <c r="R21" s="238" t="s">
        <v>294</v>
      </c>
      <c r="S21" s="90"/>
      <c r="T21" s="94"/>
      <c r="U21" s="97"/>
      <c r="V21" s="160"/>
      <c r="W21" s="93"/>
      <c r="X21" s="89"/>
      <c r="Y21" s="95"/>
      <c r="Z21" s="232"/>
      <c r="AA21" s="90"/>
      <c r="AB21" s="94"/>
      <c r="AC21" s="180"/>
      <c r="AD21" s="178"/>
      <c r="AE21" s="93"/>
      <c r="AF21" s="89"/>
      <c r="AG21" s="95"/>
      <c r="AH21" s="238"/>
      <c r="AI21" s="90"/>
      <c r="AJ21" s="94"/>
      <c r="AK21" s="230"/>
      <c r="AL21" s="178"/>
      <c r="AM21" s="93"/>
      <c r="AN21" s="161"/>
      <c r="AO21" s="95"/>
      <c r="AT21" s="369"/>
      <c r="AU21" s="370"/>
      <c r="AV21" s="370"/>
      <c r="AW21" s="371"/>
      <c r="AX21" s="368"/>
      <c r="AY21" s="364"/>
      <c r="AZ21" s="364"/>
    </row>
    <row r="22" spans="1:52" s="8" customFormat="1" ht="14.25" customHeight="1">
      <c r="A22" s="405"/>
      <c r="B22" s="232"/>
      <c r="C22" s="90"/>
      <c r="D22" s="94"/>
      <c r="E22" s="97"/>
      <c r="F22" s="160"/>
      <c r="G22" s="93"/>
      <c r="H22" s="89"/>
      <c r="I22" s="95"/>
      <c r="J22" s="271" t="s">
        <v>141</v>
      </c>
      <c r="K22" s="90"/>
      <c r="L22" s="94"/>
      <c r="M22" s="160"/>
      <c r="N22" s="160"/>
      <c r="O22" s="93"/>
      <c r="P22" s="236"/>
      <c r="Q22" s="92"/>
      <c r="S22" s="90"/>
      <c r="T22" s="94"/>
      <c r="U22" s="97"/>
      <c r="V22" s="160"/>
      <c r="W22" s="93"/>
      <c r="X22" s="89"/>
      <c r="Y22" s="95"/>
      <c r="Z22" s="232"/>
      <c r="AA22" s="90"/>
      <c r="AB22" s="94"/>
      <c r="AC22" s="230"/>
      <c r="AD22" s="178"/>
      <c r="AE22" s="93"/>
      <c r="AF22" s="236"/>
      <c r="AG22" s="95"/>
      <c r="AH22" s="232"/>
      <c r="AI22" s="90"/>
      <c r="AJ22" s="94"/>
      <c r="AK22" s="97"/>
      <c r="AL22" s="160"/>
      <c r="AM22" s="93"/>
      <c r="AN22" s="89"/>
      <c r="AO22" s="95"/>
      <c r="AT22" s="369"/>
      <c r="AU22" s="370"/>
      <c r="AV22" s="370"/>
      <c r="AW22" s="371"/>
      <c r="AX22" s="368"/>
      <c r="AY22" s="364"/>
      <c r="AZ22" s="364"/>
    </row>
    <row r="23" spans="1:52" s="8" customFormat="1" ht="14.25" customHeight="1">
      <c r="A23" s="405"/>
      <c r="B23" s="233"/>
      <c r="C23" s="90"/>
      <c r="D23" s="94"/>
      <c r="E23" s="97"/>
      <c r="F23" s="160"/>
      <c r="G23" s="93"/>
      <c r="H23" s="89"/>
      <c r="I23" s="95"/>
      <c r="K23" s="90"/>
      <c r="L23" s="94"/>
      <c r="M23" s="160"/>
      <c r="N23" s="160"/>
      <c r="O23" s="93"/>
      <c r="P23" s="89"/>
      <c r="Q23" s="95"/>
      <c r="S23" s="90"/>
      <c r="T23" s="94"/>
      <c r="U23" s="97"/>
      <c r="V23" s="160"/>
      <c r="W23" s="93"/>
      <c r="X23" s="89"/>
      <c r="Y23" s="95"/>
      <c r="Z23" s="233"/>
      <c r="AA23" s="90"/>
      <c r="AB23" s="94"/>
      <c r="AC23" s="230"/>
      <c r="AD23" s="178"/>
      <c r="AE23" s="93"/>
      <c r="AF23" s="89"/>
      <c r="AG23" s="95"/>
      <c r="AH23" s="233"/>
      <c r="AI23" s="90"/>
      <c r="AJ23" s="94"/>
      <c r="AK23" s="97"/>
      <c r="AL23" s="160"/>
      <c r="AM23" s="93"/>
      <c r="AN23" s="89"/>
      <c r="AO23" s="95"/>
      <c r="AT23" s="369"/>
      <c r="AU23" s="370"/>
      <c r="AV23" s="370"/>
      <c r="AW23" s="371"/>
      <c r="AX23" s="368"/>
      <c r="AY23" s="364"/>
      <c r="AZ23" s="364"/>
    </row>
    <row r="24" spans="1:52" s="8" customFormat="1" ht="14.25" customHeight="1">
      <c r="A24" s="405"/>
      <c r="B24" s="233"/>
      <c r="C24" s="90"/>
      <c r="D24" s="94"/>
      <c r="E24" s="97"/>
      <c r="F24" s="160"/>
      <c r="G24" s="93"/>
      <c r="H24" s="89"/>
      <c r="I24" s="92"/>
      <c r="J24" s="232" t="s">
        <v>166</v>
      </c>
      <c r="K24" s="90" t="s">
        <v>165</v>
      </c>
      <c r="L24" s="94">
        <v>190</v>
      </c>
      <c r="M24" s="160"/>
      <c r="N24" s="160"/>
      <c r="O24" s="93"/>
      <c r="P24" s="89">
        <f>(L24*$D$2)/1000</f>
        <v>12.92</v>
      </c>
      <c r="Q24" s="92"/>
      <c r="S24" s="90"/>
      <c r="T24" s="94"/>
      <c r="U24" s="97"/>
      <c r="V24" s="160"/>
      <c r="W24" s="93"/>
      <c r="X24" s="89"/>
      <c r="Y24" s="95"/>
      <c r="Z24" s="232" t="s">
        <v>166</v>
      </c>
      <c r="AA24" s="90" t="s">
        <v>165</v>
      </c>
      <c r="AB24" s="94">
        <v>190</v>
      </c>
      <c r="AC24" s="160"/>
      <c r="AD24" s="160"/>
      <c r="AE24" s="93"/>
      <c r="AF24" s="89">
        <f>(AB24*$D$2)/1000</f>
        <v>12.92</v>
      </c>
      <c r="AG24" s="92"/>
      <c r="AI24" s="90"/>
      <c r="AJ24" s="94"/>
      <c r="AK24" s="97"/>
      <c r="AL24" s="160"/>
      <c r="AM24" s="93"/>
      <c r="AN24" s="89"/>
      <c r="AO24" s="95"/>
      <c r="AT24" s="372"/>
      <c r="AU24" s="372"/>
      <c r="AV24" s="370"/>
      <c r="AW24" s="373"/>
      <c r="AX24" s="368"/>
      <c r="AY24" s="364"/>
      <c r="AZ24" s="364"/>
    </row>
    <row r="25" spans="1:52" s="8" customFormat="1" ht="14.25" customHeight="1">
      <c r="A25" s="405"/>
      <c r="C25" s="90"/>
      <c r="D25" s="94"/>
      <c r="E25" s="97"/>
      <c r="F25" s="160"/>
      <c r="G25" s="93"/>
      <c r="H25" s="89"/>
      <c r="I25" s="92"/>
      <c r="J25" s="232" t="s">
        <v>161</v>
      </c>
      <c r="K25" s="202"/>
      <c r="L25" s="94"/>
      <c r="M25" s="160"/>
      <c r="N25" s="175"/>
      <c r="O25" s="93"/>
      <c r="P25" s="161"/>
      <c r="Q25" s="92"/>
      <c r="S25" s="90"/>
      <c r="T25" s="94"/>
      <c r="U25" s="97"/>
      <c r="V25" s="160"/>
      <c r="W25" s="93"/>
      <c r="X25" s="89"/>
      <c r="Y25" s="95"/>
      <c r="Z25" s="232" t="s">
        <v>161</v>
      </c>
      <c r="AA25" s="202"/>
      <c r="AB25" s="94"/>
      <c r="AC25" s="160"/>
      <c r="AD25" s="175"/>
      <c r="AE25" s="93"/>
      <c r="AF25" s="161"/>
      <c r="AG25" s="92"/>
      <c r="AI25" s="90"/>
      <c r="AJ25" s="94"/>
      <c r="AK25" s="97"/>
      <c r="AL25" s="160"/>
      <c r="AM25" s="93"/>
      <c r="AN25" s="89"/>
      <c r="AO25" s="95"/>
      <c r="AT25" s="372"/>
      <c r="AU25" s="372"/>
      <c r="AV25" s="370"/>
      <c r="AW25" s="371"/>
      <c r="AX25" s="374"/>
      <c r="AY25" s="364"/>
      <c r="AZ25" s="364"/>
    </row>
    <row r="26" spans="1:52" s="8" customFormat="1" ht="14.25" customHeight="1">
      <c r="A26" s="405"/>
      <c r="C26" s="90"/>
      <c r="D26" s="94"/>
      <c r="E26" s="97"/>
      <c r="F26" s="160"/>
      <c r="G26" s="93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S26" s="90"/>
      <c r="T26" s="94"/>
      <c r="U26" s="97"/>
      <c r="V26" s="160"/>
      <c r="W26" s="93"/>
      <c r="X26" s="89"/>
      <c r="Y26" s="95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97"/>
      <c r="AL26" s="160"/>
      <c r="AM26" s="93"/>
      <c r="AN26" s="89"/>
      <c r="AO26" s="95"/>
      <c r="AT26" s="372"/>
      <c r="AU26" s="370"/>
      <c r="AV26" s="370"/>
      <c r="AW26" s="373"/>
      <c r="AX26" s="374"/>
      <c r="AY26" s="364"/>
      <c r="AZ26" s="364"/>
    </row>
    <row r="27" spans="1:52" s="8" customFormat="1" ht="14.25" customHeight="1">
      <c r="A27" s="405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  <c r="AT27" s="375"/>
      <c r="AU27" s="375"/>
      <c r="AV27" s="376"/>
      <c r="AW27" s="373"/>
      <c r="AX27" s="377"/>
      <c r="AY27" s="364"/>
      <c r="AZ27" s="364"/>
    </row>
    <row r="28" spans="1:52" s="8" customFormat="1" ht="14.25" customHeight="1">
      <c r="A28" s="405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  <c r="AT28" s="364"/>
      <c r="AU28" s="364"/>
      <c r="AV28" s="364"/>
      <c r="AW28" s="364"/>
      <c r="AX28" s="364"/>
      <c r="AY28" s="364"/>
      <c r="AZ28" s="364"/>
    </row>
    <row r="29" spans="1:52" s="8" customFormat="1" ht="14.25" customHeight="1">
      <c r="A29" s="40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  <c r="AT29" s="364"/>
      <c r="AU29" s="364"/>
      <c r="AV29" s="364"/>
      <c r="AW29" s="364"/>
      <c r="AX29" s="364"/>
      <c r="AY29" s="364"/>
      <c r="AZ29" s="364"/>
    </row>
    <row r="30" spans="1:52" ht="14.25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  <c r="AT30" s="324"/>
      <c r="AU30" s="324"/>
      <c r="AV30" s="324"/>
      <c r="AW30" s="324"/>
      <c r="AX30" s="324"/>
      <c r="AY30" s="324"/>
      <c r="AZ30" s="324"/>
    </row>
    <row r="31" spans="1:52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52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4">
    <mergeCell ref="A17:A29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6"/>
    <mergeCell ref="K18:K19"/>
    <mergeCell ref="L18:L19"/>
    <mergeCell ref="Q18:Q19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I1" workbookViewId="0">
      <selection activeCell="AA14" sqref="AA14"/>
    </sheetView>
  </sheetViews>
  <sheetFormatPr defaultRowHeight="14.25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407" t="s">
        <v>12</v>
      </c>
      <c r="E1" s="407"/>
      <c r="F1" s="407"/>
      <c r="G1" s="407"/>
      <c r="H1" s="407"/>
      <c r="I1" s="407"/>
      <c r="J1" s="407"/>
      <c r="K1" t="s">
        <v>155</v>
      </c>
      <c r="L1" t="s">
        <v>135</v>
      </c>
      <c r="Q1">
        <v>113</v>
      </c>
      <c r="R1" t="s">
        <v>136</v>
      </c>
      <c r="S1" t="s">
        <v>253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25" customHeight="1">
      <c r="A2" s="2" t="s">
        <v>9</v>
      </c>
      <c r="B2" s="1" t="s">
        <v>26</v>
      </c>
      <c r="C2" s="4" t="s">
        <v>1</v>
      </c>
      <c r="D2" s="412">
        <v>68</v>
      </c>
      <c r="E2" s="412"/>
      <c r="F2" s="28"/>
      <c r="G2" s="28"/>
      <c r="H2" s="28"/>
      <c r="I2" s="28"/>
      <c r="J2" s="29"/>
      <c r="K2" s="408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</row>
    <row r="3" spans="1:41" s="8" customFormat="1" ht="14.25" customHeight="1">
      <c r="A3" s="411" t="s">
        <v>2</v>
      </c>
      <c r="B3" s="9"/>
      <c r="C3" s="410">
        <v>45635</v>
      </c>
      <c r="D3" s="410"/>
      <c r="E3" s="16"/>
      <c r="F3" s="16"/>
      <c r="G3" s="16"/>
      <c r="H3" s="27"/>
      <c r="I3" s="9" t="s">
        <v>3</v>
      </c>
      <c r="J3" s="9"/>
      <c r="K3" s="410">
        <v>45636</v>
      </c>
      <c r="L3" s="410"/>
      <c r="M3" s="16"/>
      <c r="N3" s="16"/>
      <c r="O3" s="16"/>
      <c r="P3" s="27"/>
      <c r="Q3" s="9" t="s">
        <v>4</v>
      </c>
      <c r="R3" s="126"/>
      <c r="S3" s="410">
        <v>45637</v>
      </c>
      <c r="T3" s="410"/>
      <c r="U3" s="16"/>
      <c r="V3" s="16"/>
      <c r="W3" s="16"/>
      <c r="X3" s="27"/>
      <c r="Y3" s="9" t="s">
        <v>5</v>
      </c>
      <c r="Z3" s="126"/>
      <c r="AA3" s="410">
        <v>45638</v>
      </c>
      <c r="AB3" s="410"/>
      <c r="AC3" s="16"/>
      <c r="AD3" s="16"/>
      <c r="AE3" s="16"/>
      <c r="AF3" s="27"/>
      <c r="AG3" s="9" t="s">
        <v>6</v>
      </c>
      <c r="AH3" s="126"/>
      <c r="AI3" s="410">
        <v>45639</v>
      </c>
      <c r="AJ3" s="410"/>
      <c r="AK3" s="16"/>
      <c r="AL3" s="16"/>
      <c r="AM3" s="16"/>
      <c r="AN3" s="27"/>
      <c r="AO3" s="9" t="s">
        <v>21</v>
      </c>
    </row>
    <row r="4" spans="1:41" s="8" customFormat="1" ht="14.25" customHeight="1">
      <c r="A4" s="411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25" customHeight="1">
      <c r="A5" s="4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25" customHeight="1">
      <c r="A6" s="413"/>
      <c r="B6" s="232" t="s">
        <v>140</v>
      </c>
      <c r="C6" s="201" t="s">
        <v>142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 t="s">
        <v>140</v>
      </c>
      <c r="S6" s="201" t="s">
        <v>142</v>
      </c>
      <c r="T6" s="53">
        <v>70</v>
      </c>
      <c r="U6" s="228"/>
      <c r="V6" s="175"/>
      <c r="W6" s="229"/>
      <c r="X6" s="89">
        <f>(T6*$D$2)/1000</f>
        <v>4.76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25" customHeight="1">
      <c r="A7" s="413"/>
      <c r="B7" s="232" t="s">
        <v>141</v>
      </c>
      <c r="C7" s="201" t="s">
        <v>326</v>
      </c>
      <c r="D7" s="53">
        <v>50</v>
      </c>
      <c r="E7" s="228"/>
      <c r="F7" s="175"/>
      <c r="G7" s="229"/>
      <c r="H7" s="89">
        <f t="shared" ref="H7" si="0">(D7*$D$2)/1000</f>
        <v>3.4</v>
      </c>
      <c r="I7" s="224"/>
      <c r="J7" s="232" t="s">
        <v>145</v>
      </c>
      <c r="K7" s="201"/>
      <c r="L7" s="53"/>
      <c r="M7" s="228"/>
      <c r="N7" s="175"/>
      <c r="O7" s="229"/>
      <c r="P7" s="89"/>
      <c r="Q7" s="224"/>
      <c r="R7" s="232" t="s">
        <v>141</v>
      </c>
      <c r="S7" s="201" t="s">
        <v>197</v>
      </c>
      <c r="T7" s="53">
        <v>60</v>
      </c>
      <c r="U7" s="228"/>
      <c r="V7" s="175"/>
      <c r="W7" s="229"/>
      <c r="X7" s="89">
        <f t="shared" ref="X7" si="1">(T7*$D$2)/1000</f>
        <v>4.08</v>
      </c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25" customHeight="1">
      <c r="A8" s="4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25" customHeight="1">
      <c r="A9" s="4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25" customHeight="1">
      <c r="A10" s="4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25" customHeight="1">
      <c r="A11" s="4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25" customHeight="1">
      <c r="A12" s="4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25" customHeight="1">
      <c r="A13" s="4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25" customHeight="1">
      <c r="A14" s="4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25" customHeight="1">
      <c r="A15" s="4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25" customHeight="1">
      <c r="A16" s="4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25" customHeight="1">
      <c r="A17" s="404" t="s">
        <v>133</v>
      </c>
      <c r="B17" s="337" t="s">
        <v>274</v>
      </c>
      <c r="C17" s="90" t="s">
        <v>276</v>
      </c>
      <c r="D17" s="94">
        <v>10</v>
      </c>
      <c r="E17" s="338"/>
      <c r="F17" s="178"/>
      <c r="G17" s="93"/>
      <c r="H17" s="89">
        <v>1</v>
      </c>
      <c r="I17" s="95"/>
      <c r="J17" s="337" t="s">
        <v>306</v>
      </c>
      <c r="K17" s="340" t="s">
        <v>307</v>
      </c>
      <c r="L17" s="94">
        <v>0.5</v>
      </c>
      <c r="M17" s="338"/>
      <c r="N17" s="178"/>
      <c r="O17" s="93"/>
      <c r="P17" s="89">
        <v>2</v>
      </c>
      <c r="Q17" s="95"/>
      <c r="R17" s="232" t="s">
        <v>189</v>
      </c>
      <c r="S17" s="90" t="s">
        <v>188</v>
      </c>
      <c r="T17" s="94">
        <v>30</v>
      </c>
      <c r="U17" s="160"/>
      <c r="V17" s="160"/>
      <c r="W17" s="93"/>
      <c r="X17" s="89">
        <f t="shared" ref="X17" si="2">(T17*$D$2)/1000</f>
        <v>2.04</v>
      </c>
      <c r="Y17" s="95"/>
      <c r="Z17" s="238" t="s">
        <v>195</v>
      </c>
      <c r="AA17" s="90" t="s">
        <v>105</v>
      </c>
      <c r="AB17" s="94">
        <v>20</v>
      </c>
      <c r="AC17" s="180"/>
      <c r="AD17" s="178"/>
      <c r="AE17" s="93"/>
      <c r="AF17" s="89"/>
      <c r="AG17" s="95"/>
      <c r="AH17" s="232" t="s">
        <v>176</v>
      </c>
      <c r="AI17" s="90" t="s">
        <v>185</v>
      </c>
      <c r="AJ17" s="94">
        <v>15</v>
      </c>
      <c r="AK17" s="234"/>
      <c r="AL17" s="179"/>
      <c r="AM17" s="235"/>
      <c r="AN17" s="80">
        <f t="shared" ref="AN17:AN18" si="3">(AJ17*$D$2)/1000</f>
        <v>1.02</v>
      </c>
      <c r="AO17" s="95"/>
    </row>
    <row r="18" spans="1:41" s="8" customFormat="1" ht="14.25" customHeight="1">
      <c r="A18" s="405"/>
      <c r="B18" s="337" t="s">
        <v>76</v>
      </c>
      <c r="C18" s="90" t="s">
        <v>196</v>
      </c>
      <c r="D18" s="94">
        <v>15</v>
      </c>
      <c r="E18" s="339"/>
      <c r="F18" s="178"/>
      <c r="G18" s="93"/>
      <c r="H18" s="89">
        <f t="shared" ref="H18" si="4">(D18*$D$2)/1000</f>
        <v>1.02</v>
      </c>
      <c r="I18" s="95"/>
      <c r="J18" s="337" t="s">
        <v>308</v>
      </c>
      <c r="K18" s="90" t="s">
        <v>309</v>
      </c>
      <c r="L18" s="94">
        <v>20</v>
      </c>
      <c r="M18" s="339"/>
      <c r="N18" s="178"/>
      <c r="O18" s="93"/>
      <c r="P18" s="89">
        <v>2</v>
      </c>
      <c r="Q18" s="95"/>
      <c r="R18" s="232" t="s">
        <v>190</v>
      </c>
      <c r="S18" s="90"/>
      <c r="T18" s="94"/>
      <c r="U18" s="180"/>
      <c r="V18" s="178"/>
      <c r="W18" s="93"/>
      <c r="X18" s="89"/>
      <c r="Y18" s="95"/>
      <c r="Z18" s="238" t="s">
        <v>76</v>
      </c>
      <c r="AA18" s="60" t="s">
        <v>149</v>
      </c>
      <c r="AB18" s="94">
        <v>15</v>
      </c>
      <c r="AC18" s="230"/>
      <c r="AD18" s="178"/>
      <c r="AE18" s="93"/>
      <c r="AF18" s="89">
        <f t="shared" ref="AF18:AF20" si="5">(AB18*$D$2)/1000</f>
        <v>1.02</v>
      </c>
      <c r="AG18" s="95"/>
      <c r="AH18" s="232" t="s">
        <v>89</v>
      </c>
      <c r="AI18" s="90" t="s">
        <v>186</v>
      </c>
      <c r="AJ18" s="94">
        <v>15</v>
      </c>
      <c r="AK18" s="230"/>
      <c r="AL18" s="178"/>
      <c r="AM18" s="93"/>
      <c r="AN18" s="80">
        <f t="shared" si="3"/>
        <v>1.02</v>
      </c>
      <c r="AO18" s="95"/>
    </row>
    <row r="19" spans="1:41" s="8" customFormat="1" ht="14.25" customHeight="1">
      <c r="A19" s="405"/>
      <c r="B19" s="337" t="s">
        <v>275</v>
      </c>
      <c r="C19" s="90" t="s">
        <v>105</v>
      </c>
      <c r="D19" s="94">
        <v>20</v>
      </c>
      <c r="E19" s="339"/>
      <c r="F19" s="178"/>
      <c r="G19" s="93"/>
      <c r="H19" s="89">
        <f>(D19*$D$2)/1000</f>
        <v>1.36</v>
      </c>
      <c r="I19" s="95"/>
      <c r="J19" s="337" t="s">
        <v>284</v>
      </c>
      <c r="K19" s="90" t="s">
        <v>310</v>
      </c>
      <c r="L19" s="94">
        <v>0.2</v>
      </c>
      <c r="M19" s="339"/>
      <c r="N19" s="178"/>
      <c r="O19" s="93"/>
      <c r="P19" s="89">
        <v>1</v>
      </c>
      <c r="Q19" s="95"/>
      <c r="R19" s="232" t="s">
        <v>191</v>
      </c>
      <c r="S19" s="90"/>
      <c r="T19" s="94"/>
      <c r="U19" s="176"/>
      <c r="V19" s="176"/>
      <c r="W19" s="205"/>
      <c r="X19" s="89"/>
      <c r="Y19" s="95"/>
      <c r="Z19" s="238" t="s">
        <v>143</v>
      </c>
      <c r="AA19" s="90" t="s">
        <v>169</v>
      </c>
      <c r="AB19" s="94">
        <v>27.5</v>
      </c>
      <c r="AC19" s="230"/>
      <c r="AD19" s="178"/>
      <c r="AE19" s="93"/>
      <c r="AF19" s="89">
        <f t="shared" si="5"/>
        <v>1.87</v>
      </c>
      <c r="AG19" s="95"/>
      <c r="AH19" s="232" t="s">
        <v>187</v>
      </c>
      <c r="AI19" s="90"/>
      <c r="AJ19" s="94"/>
      <c r="AK19" s="230"/>
      <c r="AL19" s="178"/>
      <c r="AM19" s="93"/>
      <c r="AN19" s="89"/>
      <c r="AO19" s="95"/>
    </row>
    <row r="20" spans="1:41" s="8" customFormat="1" ht="14.25" customHeight="1">
      <c r="A20" s="405"/>
      <c r="B20" s="337" t="s">
        <v>60</v>
      </c>
      <c r="C20" s="90" t="s">
        <v>62</v>
      </c>
      <c r="D20" s="94">
        <v>80</v>
      </c>
      <c r="E20" s="338"/>
      <c r="F20" s="178"/>
      <c r="G20" s="93"/>
      <c r="H20" s="89">
        <f>(D20*$D$2)/1000</f>
        <v>5.44</v>
      </c>
      <c r="I20" s="95"/>
      <c r="J20" s="337" t="s">
        <v>212</v>
      </c>
      <c r="K20" s="90" t="s">
        <v>311</v>
      </c>
      <c r="L20" s="94"/>
      <c r="M20" s="339"/>
      <c r="N20" s="178"/>
      <c r="O20" s="93"/>
      <c r="P20" s="89"/>
      <c r="Q20" s="95"/>
      <c r="R20" s="232"/>
      <c r="S20" s="90"/>
      <c r="T20" s="94"/>
      <c r="U20" s="97"/>
      <c r="V20" s="160"/>
      <c r="W20" s="93"/>
      <c r="X20" s="89"/>
      <c r="Y20" s="95"/>
      <c r="Z20" s="238" t="s">
        <v>148</v>
      </c>
      <c r="AA20" s="90" t="s">
        <v>168</v>
      </c>
      <c r="AB20" s="94">
        <v>17.5</v>
      </c>
      <c r="AC20" s="230"/>
      <c r="AD20" s="178"/>
      <c r="AE20" s="93"/>
      <c r="AF20" s="89">
        <f t="shared" si="5"/>
        <v>1.19</v>
      </c>
      <c r="AG20" s="95"/>
      <c r="AH20" s="232" t="s">
        <v>166</v>
      </c>
      <c r="AI20" s="90"/>
      <c r="AJ20" s="94"/>
      <c r="AK20" s="230"/>
      <c r="AL20" s="178"/>
      <c r="AM20" s="93"/>
      <c r="AN20" s="89"/>
      <c r="AO20" s="95"/>
    </row>
    <row r="21" spans="1:41" s="8" customFormat="1" ht="14.25" customHeight="1">
      <c r="A21" s="405"/>
      <c r="B21" s="337" t="s">
        <v>205</v>
      </c>
      <c r="C21" s="90" t="s">
        <v>269</v>
      </c>
      <c r="D21" s="94">
        <v>5</v>
      </c>
      <c r="E21" s="339"/>
      <c r="F21" s="178"/>
      <c r="G21" s="93"/>
      <c r="H21" s="89">
        <f>(D21*$D$2)/1000</f>
        <v>0.34</v>
      </c>
      <c r="I21" s="95"/>
      <c r="J21" s="337" t="s">
        <v>211</v>
      </c>
      <c r="K21" s="90"/>
      <c r="L21" s="94"/>
      <c r="M21" s="339"/>
      <c r="N21" s="178"/>
      <c r="O21" s="93"/>
      <c r="P21" s="89"/>
      <c r="Q21" s="95"/>
      <c r="R21" s="232"/>
      <c r="S21" s="90"/>
      <c r="T21" s="94"/>
      <c r="U21" s="53"/>
      <c r="V21" s="160"/>
      <c r="W21" s="93"/>
      <c r="X21" s="161"/>
      <c r="Y21" s="95"/>
      <c r="Z21" s="232"/>
      <c r="AA21" s="90"/>
      <c r="AB21" s="94"/>
      <c r="AC21" s="230"/>
      <c r="AD21" s="178"/>
      <c r="AE21" s="93"/>
      <c r="AF21" s="161"/>
      <c r="AG21" s="95"/>
      <c r="AH21" s="232" t="s">
        <v>163</v>
      </c>
      <c r="AI21" s="90"/>
      <c r="AJ21" s="94"/>
      <c r="AK21" s="180"/>
      <c r="AL21" s="178"/>
      <c r="AM21" s="93"/>
      <c r="AN21" s="89"/>
      <c r="AO21" s="95"/>
    </row>
    <row r="22" spans="1:41" s="8" customFormat="1" ht="14.25" customHeight="1">
      <c r="A22" s="405"/>
      <c r="B22" s="337"/>
      <c r="C22" s="344" t="s">
        <v>273</v>
      </c>
      <c r="D22" s="52">
        <v>15</v>
      </c>
      <c r="E22" s="345"/>
      <c r="F22" s="346"/>
      <c r="G22" s="347"/>
      <c r="H22" s="348">
        <f>(D22*$D$2)/1000</f>
        <v>1.02</v>
      </c>
      <c r="I22" s="95"/>
      <c r="J22" s="337" t="s">
        <v>215</v>
      </c>
      <c r="K22" s="90"/>
      <c r="L22" s="94"/>
      <c r="M22" s="339"/>
      <c r="N22" s="178"/>
      <c r="O22" s="93"/>
      <c r="P22" s="89"/>
      <c r="Q22" s="95"/>
      <c r="R22" s="232"/>
      <c r="S22" s="90"/>
      <c r="T22" s="94"/>
      <c r="U22" s="230"/>
      <c r="V22" s="178"/>
      <c r="W22" s="93"/>
      <c r="X22" s="161"/>
      <c r="Y22" s="95"/>
      <c r="Z22" s="238"/>
      <c r="AA22" s="90"/>
      <c r="AB22" s="94"/>
      <c r="AC22" s="230"/>
      <c r="AD22" s="178"/>
      <c r="AE22" s="93"/>
      <c r="AF22" s="236"/>
      <c r="AG22" s="95"/>
      <c r="AH22" s="232"/>
      <c r="AI22" s="60"/>
      <c r="AJ22" s="94"/>
      <c r="AK22" s="230"/>
      <c r="AL22" s="178"/>
      <c r="AM22" s="93"/>
      <c r="AN22" s="89"/>
      <c r="AO22" s="95"/>
    </row>
    <row r="23" spans="1:41" s="8" customFormat="1" ht="14.25" customHeight="1">
      <c r="A23" s="405"/>
      <c r="B23" s="341"/>
      <c r="C23" s="199"/>
      <c r="D23" s="199"/>
      <c r="E23" s="355"/>
      <c r="F23" s="354"/>
      <c r="G23" s="357"/>
      <c r="H23" s="199"/>
      <c r="I23" s="343"/>
      <c r="J23" s="237" t="s">
        <v>215</v>
      </c>
      <c r="K23" s="90"/>
      <c r="L23" s="94"/>
      <c r="M23" s="160"/>
      <c r="N23" s="160"/>
      <c r="O23" s="93"/>
      <c r="P23" s="89"/>
      <c r="Q23" s="92"/>
      <c r="R23" s="232" t="s">
        <v>166</v>
      </c>
      <c r="S23" s="90" t="s">
        <v>165</v>
      </c>
      <c r="T23" s="94">
        <v>190</v>
      </c>
      <c r="U23" s="160"/>
      <c r="V23" s="160"/>
      <c r="W23" s="93"/>
      <c r="X23" s="89">
        <f t="shared" ref="X23" si="6">(T23*$D$2)/1000</f>
        <v>12.92</v>
      </c>
      <c r="Y23" s="92"/>
      <c r="Z23" s="237"/>
      <c r="AA23" s="90"/>
      <c r="AB23" s="94"/>
      <c r="AC23" s="160"/>
      <c r="AD23" s="160"/>
      <c r="AE23" s="93"/>
      <c r="AF23" s="89"/>
      <c r="AG23" s="92"/>
      <c r="AH23" s="232"/>
      <c r="AI23" s="90"/>
      <c r="AJ23" s="94"/>
      <c r="AK23" s="160"/>
      <c r="AL23" s="160"/>
      <c r="AM23" s="93"/>
      <c r="AN23" s="89"/>
      <c r="AO23" s="92"/>
    </row>
    <row r="24" spans="1:41" s="8" customFormat="1" ht="14.25" customHeight="1">
      <c r="A24" s="405"/>
      <c r="B24" s="342"/>
      <c r="C24" s="358"/>
      <c r="D24" s="94"/>
      <c r="E24" s="359"/>
      <c r="F24" s="360"/>
      <c r="G24" s="361"/>
      <c r="H24" s="113"/>
      <c r="I24" s="343"/>
      <c r="J24" s="237"/>
      <c r="K24" s="90"/>
      <c r="L24" s="94"/>
      <c r="M24" s="160"/>
      <c r="N24" s="160"/>
      <c r="O24" s="93"/>
      <c r="P24" s="89"/>
      <c r="Q24" s="92"/>
      <c r="R24" s="232" t="s">
        <v>161</v>
      </c>
      <c r="S24" s="202"/>
      <c r="T24" s="94"/>
      <c r="U24" s="160"/>
      <c r="V24" s="175"/>
      <c r="W24" s="93"/>
      <c r="X24" s="161"/>
      <c r="Y24" s="92"/>
      <c r="Z24" s="232"/>
      <c r="AA24" s="202"/>
      <c r="AB24" s="94"/>
      <c r="AC24" s="160"/>
      <c r="AD24" s="175"/>
      <c r="AE24" s="93"/>
      <c r="AF24" s="161"/>
      <c r="AG24" s="92"/>
      <c r="AH24" s="232"/>
      <c r="AI24" s="202"/>
      <c r="AJ24" s="94"/>
      <c r="AK24" s="160"/>
      <c r="AL24" s="175"/>
      <c r="AM24" s="93"/>
      <c r="AN24" s="161"/>
      <c r="AO24" s="92"/>
    </row>
    <row r="25" spans="1:41" s="8" customFormat="1" ht="14.25" customHeight="1">
      <c r="A25" s="405"/>
      <c r="B25" s="342"/>
      <c r="C25" s="349"/>
      <c r="D25" s="97"/>
      <c r="E25" s="356"/>
      <c r="F25" s="350"/>
      <c r="G25" s="351"/>
      <c r="H25" s="353"/>
      <c r="I25" s="352"/>
      <c r="J25" s="232"/>
      <c r="K25" s="90"/>
      <c r="L25" s="94"/>
      <c r="M25" s="176"/>
      <c r="N25" s="176"/>
      <c r="O25" s="205"/>
      <c r="P25" s="161"/>
      <c r="Q25" s="100"/>
      <c r="R25" s="232"/>
      <c r="S25" s="90"/>
      <c r="T25" s="94"/>
      <c r="U25" s="176"/>
      <c r="V25" s="176"/>
      <c r="W25" s="205"/>
      <c r="X25" s="161"/>
      <c r="Y25" s="100"/>
      <c r="Z25" s="232"/>
      <c r="AA25" s="90"/>
      <c r="AB25" s="94"/>
      <c r="AC25" s="176"/>
      <c r="AD25" s="176"/>
      <c r="AE25" s="205"/>
      <c r="AF25" s="161"/>
      <c r="AG25" s="100"/>
      <c r="AH25" s="232"/>
      <c r="AI25" s="90"/>
      <c r="AJ25" s="94"/>
      <c r="AK25" s="176"/>
      <c r="AL25" s="176"/>
      <c r="AM25" s="205"/>
      <c r="AN25" s="161"/>
      <c r="AO25" s="100"/>
    </row>
    <row r="26" spans="1:41" s="8" customFormat="1" ht="14.25" customHeight="1">
      <c r="A26" s="405"/>
      <c r="B26" s="232"/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/>
      <c r="S26" s="90"/>
      <c r="T26" s="94"/>
      <c r="U26" s="97"/>
      <c r="V26" s="160"/>
      <c r="W26" s="93"/>
      <c r="X26" s="89"/>
      <c r="Y26" s="95"/>
      <c r="Z26" s="232"/>
      <c r="AA26" s="90"/>
      <c r="AB26" s="94"/>
      <c r="AC26" s="97"/>
      <c r="AD26" s="160"/>
      <c r="AE26" s="93"/>
      <c r="AF26" s="89"/>
      <c r="AG26" s="95"/>
      <c r="AH26" s="232"/>
      <c r="AI26" s="90"/>
      <c r="AJ26" s="94"/>
      <c r="AK26" s="97"/>
      <c r="AL26" s="160"/>
      <c r="AM26" s="93"/>
      <c r="AN26" s="89"/>
      <c r="AO26" s="95"/>
    </row>
    <row r="27" spans="1:41" s="8" customFormat="1" ht="14.25" customHeight="1">
      <c r="A27" s="405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2"/>
      <c r="Z27" s="232"/>
      <c r="AA27" s="90"/>
      <c r="AB27" s="94"/>
      <c r="AC27" s="53"/>
      <c r="AD27" s="160"/>
      <c r="AE27" s="93"/>
      <c r="AF27" s="161"/>
      <c r="AG27" s="92"/>
      <c r="AH27" s="232"/>
      <c r="AI27" s="90"/>
      <c r="AJ27" s="94"/>
      <c r="AK27" s="53"/>
      <c r="AL27" s="160"/>
      <c r="AM27" s="93"/>
      <c r="AN27" s="161"/>
      <c r="AO27" s="92"/>
    </row>
    <row r="28" spans="1:41" s="8" customFormat="1" ht="14.25" customHeight="1">
      <c r="A28" s="405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27"/>
      <c r="AA28" s="65"/>
      <c r="AB28" s="65"/>
      <c r="AC28" s="53"/>
      <c r="AD28" s="175"/>
      <c r="AE28" s="178"/>
      <c r="AF28" s="161"/>
      <c r="AG28" s="92"/>
      <c r="AH28" s="227"/>
      <c r="AI28" s="65"/>
      <c r="AJ28" s="65"/>
      <c r="AK28" s="53"/>
      <c r="AL28" s="175"/>
      <c r="AM28" s="178"/>
      <c r="AN28" s="161"/>
      <c r="AO28" s="92"/>
    </row>
    <row r="29" spans="1:41" s="8" customFormat="1" ht="14.25" customHeight="1">
      <c r="A29" s="40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25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</row>
    <row r="31" spans="1:41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1"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5513"/>
  <sheetViews>
    <sheetView zoomScaleNormal="100" workbookViewId="0">
      <selection activeCell="AQ3" sqref="AQ3:AR3"/>
    </sheetView>
  </sheetViews>
  <sheetFormatPr defaultRowHeight="14.25" customHeight="1"/>
  <cols>
    <col min="1" max="1" width="2.875" customWidth="1"/>
    <col min="2" max="2" width="3.625" customWidth="1"/>
    <col min="3" max="3" width="9.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7.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9.25" style="3" customWidth="1"/>
    <col min="36" max="36" width="4.625" customWidth="1"/>
    <col min="37" max="39" width="6.625" hidden="1" customWidth="1"/>
    <col min="40" max="40" width="3.625" style="31" customWidth="1"/>
    <col min="41" max="42" width="4.625" customWidth="1"/>
    <col min="44" max="44" width="8.125" customWidth="1"/>
    <col min="45" max="45" width="0.125" hidden="1" customWidth="1"/>
    <col min="46" max="47" width="0.625" hidden="1" customWidth="1"/>
    <col min="48" max="48" width="7.625" customWidth="1"/>
    <col min="49" max="49" width="5.25" customWidth="1"/>
  </cols>
  <sheetData>
    <row r="1" spans="1:49" ht="19.5" customHeight="1">
      <c r="A1" s="7"/>
      <c r="B1" s="7"/>
      <c r="C1" s="7"/>
      <c r="D1" s="407" t="s">
        <v>12</v>
      </c>
      <c r="E1" s="407"/>
      <c r="F1" s="407"/>
      <c r="G1" s="407"/>
      <c r="H1" s="407"/>
      <c r="I1" s="407"/>
      <c r="J1" s="407"/>
      <c r="K1" t="s">
        <v>155</v>
      </c>
      <c r="L1" t="s">
        <v>135</v>
      </c>
      <c r="Q1">
        <v>113</v>
      </c>
      <c r="R1" t="s">
        <v>136</v>
      </c>
      <c r="S1" t="s">
        <v>202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9" ht="14.25" customHeight="1">
      <c r="A2" s="2" t="s">
        <v>9</v>
      </c>
      <c r="B2" s="1" t="s">
        <v>26</v>
      </c>
      <c r="C2" s="4" t="s">
        <v>1</v>
      </c>
      <c r="D2" s="412">
        <v>68</v>
      </c>
      <c r="E2" s="412"/>
      <c r="F2" s="28"/>
      <c r="G2" s="28"/>
      <c r="H2" s="28"/>
      <c r="I2" s="28"/>
      <c r="J2" s="29"/>
      <c r="K2" s="408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</row>
    <row r="3" spans="1:49" s="8" customFormat="1" ht="14.25" customHeight="1">
      <c r="A3" s="411" t="s">
        <v>2</v>
      </c>
      <c r="B3" s="9"/>
      <c r="C3" s="410">
        <v>45642</v>
      </c>
      <c r="D3" s="410"/>
      <c r="E3" s="16"/>
      <c r="F3" s="16"/>
      <c r="G3" s="16"/>
      <c r="H3" s="27"/>
      <c r="I3" s="9" t="s">
        <v>3</v>
      </c>
      <c r="J3" s="9"/>
      <c r="K3" s="410">
        <v>45643</v>
      </c>
      <c r="L3" s="410"/>
      <c r="M3" s="16"/>
      <c r="N3" s="16"/>
      <c r="O3" s="16"/>
      <c r="P3" s="27"/>
      <c r="Q3" s="9" t="s">
        <v>4</v>
      </c>
      <c r="R3" s="126"/>
      <c r="S3" s="410">
        <v>45644</v>
      </c>
      <c r="T3" s="410"/>
      <c r="U3" s="16"/>
      <c r="V3" s="16"/>
      <c r="W3" s="16"/>
      <c r="X3" s="27"/>
      <c r="Y3" s="9" t="s">
        <v>5</v>
      </c>
      <c r="Z3" s="126"/>
      <c r="AA3" s="410">
        <v>45645</v>
      </c>
      <c r="AB3" s="410"/>
      <c r="AC3" s="16"/>
      <c r="AD3" s="16"/>
      <c r="AE3" s="16"/>
      <c r="AF3" s="27"/>
      <c r="AG3" s="9" t="s">
        <v>6</v>
      </c>
      <c r="AH3" s="126"/>
      <c r="AI3" s="410">
        <v>45646</v>
      </c>
      <c r="AJ3" s="410"/>
      <c r="AK3" s="16"/>
      <c r="AL3" s="16"/>
      <c r="AM3" s="16"/>
      <c r="AN3" s="27"/>
      <c r="AO3" s="9" t="s">
        <v>21</v>
      </c>
      <c r="AP3" s="126"/>
      <c r="AQ3" s="410">
        <v>45647</v>
      </c>
      <c r="AR3" s="410"/>
      <c r="AS3" s="307"/>
      <c r="AT3" s="307"/>
      <c r="AU3" s="307"/>
      <c r="AV3" s="27"/>
      <c r="AW3" s="9" t="s">
        <v>254</v>
      </c>
    </row>
    <row r="4" spans="1:49" s="8" customFormat="1" ht="14.25" customHeight="1">
      <c r="A4" s="411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  <c r="AP4" s="126" t="s">
        <v>7</v>
      </c>
      <c r="AQ4" s="9" t="s">
        <v>137</v>
      </c>
      <c r="AR4" s="9" t="s">
        <v>10</v>
      </c>
      <c r="AS4" s="9" t="s">
        <v>28</v>
      </c>
      <c r="AT4" s="9" t="s">
        <v>29</v>
      </c>
      <c r="AU4" s="9" t="s">
        <v>31</v>
      </c>
      <c r="AV4" s="27" t="s">
        <v>27</v>
      </c>
      <c r="AW4" s="9" t="s">
        <v>139</v>
      </c>
    </row>
    <row r="5" spans="1:49" s="8" customFormat="1" ht="14.25" customHeight="1">
      <c r="A5" s="4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95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  <c r="AP5" s="231"/>
      <c r="AQ5" s="201"/>
      <c r="AR5" s="53"/>
      <c r="AS5" s="219"/>
      <c r="AT5" s="175"/>
      <c r="AU5" s="205"/>
      <c r="AV5" s="89"/>
      <c r="AW5" s="95"/>
    </row>
    <row r="6" spans="1:49" s="8" customFormat="1" ht="14.25" customHeight="1">
      <c r="A6" s="413"/>
      <c r="B6" s="232" t="s">
        <v>140</v>
      </c>
      <c r="C6" s="201" t="s">
        <v>142</v>
      </c>
      <c r="D6" s="53">
        <v>50</v>
      </c>
      <c r="E6" s="228"/>
      <c r="F6" s="175"/>
      <c r="G6" s="229"/>
      <c r="H6" s="89">
        <f>(D6*$D$2)/1000</f>
        <v>3.4</v>
      </c>
      <c r="I6" s="224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95"/>
      <c r="R6" s="232" t="s">
        <v>140</v>
      </c>
      <c r="S6" s="201" t="s">
        <v>142</v>
      </c>
      <c r="T6" s="53">
        <v>70</v>
      </c>
      <c r="U6" s="228"/>
      <c r="V6" s="175"/>
      <c r="W6" s="229"/>
      <c r="X6" s="89">
        <f>(T6*$D$2)/1000</f>
        <v>4.76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  <c r="AP6" s="232" t="s">
        <v>140</v>
      </c>
      <c r="AQ6" s="201" t="s">
        <v>197</v>
      </c>
      <c r="AR6" s="53">
        <v>55</v>
      </c>
      <c r="AS6" s="228"/>
      <c r="AT6" s="175"/>
      <c r="AU6" s="229"/>
      <c r="AV6" s="89">
        <f>(AR6*$D$2)/1000</f>
        <v>3.74</v>
      </c>
      <c r="AW6" s="95"/>
    </row>
    <row r="7" spans="1:49" s="8" customFormat="1" ht="14.25" customHeight="1">
      <c r="A7" s="413"/>
      <c r="B7" s="232" t="s">
        <v>141</v>
      </c>
      <c r="C7" s="201" t="s">
        <v>293</v>
      </c>
      <c r="D7" s="53">
        <v>75</v>
      </c>
      <c r="E7" s="228"/>
      <c r="F7" s="175"/>
      <c r="G7" s="229"/>
      <c r="H7" s="89">
        <f t="shared" ref="H7" si="0">(D7*$D$2)/1000</f>
        <v>5.0999999999999996</v>
      </c>
      <c r="I7" s="224"/>
      <c r="J7" s="232" t="s">
        <v>145</v>
      </c>
      <c r="K7" s="201"/>
      <c r="L7" s="53"/>
      <c r="M7" s="228"/>
      <c r="N7" s="175"/>
      <c r="O7" s="229"/>
      <c r="P7" s="89"/>
      <c r="Q7" s="95"/>
      <c r="R7" s="232" t="s">
        <v>141</v>
      </c>
      <c r="S7" s="201" t="s">
        <v>197</v>
      </c>
      <c r="T7" s="53">
        <v>60</v>
      </c>
      <c r="U7" s="228"/>
      <c r="V7" s="175"/>
      <c r="W7" s="229"/>
      <c r="X7" s="89">
        <f t="shared" ref="X7" si="1">(T7*$D$2)/1000</f>
        <v>4.08</v>
      </c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  <c r="AP7" s="232" t="s">
        <v>141</v>
      </c>
      <c r="AQ7" s="201"/>
      <c r="AR7" s="53">
        <v>70</v>
      </c>
      <c r="AS7" s="228"/>
      <c r="AT7" s="175"/>
      <c r="AU7" s="229"/>
      <c r="AV7" s="89">
        <f>(AR7*$D$2)/1000</f>
        <v>4.76</v>
      </c>
      <c r="AW7" s="95"/>
    </row>
    <row r="8" spans="1:49" s="8" customFormat="1" ht="14.25" customHeight="1">
      <c r="A8" s="4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95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  <c r="AP8" s="232"/>
      <c r="AQ8" s="201"/>
      <c r="AR8" s="53"/>
      <c r="AS8" s="228"/>
      <c r="AT8" s="175"/>
      <c r="AU8" s="229"/>
      <c r="AV8" s="89"/>
      <c r="AW8" s="95"/>
    </row>
    <row r="9" spans="1:49" s="8" customFormat="1" ht="14.25" customHeight="1">
      <c r="A9" s="4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95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  <c r="AP9" s="232"/>
      <c r="AQ9" s="201"/>
      <c r="AR9" s="53"/>
      <c r="AS9" s="228"/>
      <c r="AT9" s="175"/>
      <c r="AU9" s="229"/>
      <c r="AV9" s="89"/>
      <c r="AW9" s="95"/>
    </row>
    <row r="10" spans="1:49" s="8" customFormat="1" ht="14.25" customHeight="1">
      <c r="A10" s="4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95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  <c r="AP10" s="233"/>
      <c r="AQ10" s="201"/>
      <c r="AR10" s="53"/>
      <c r="AS10" s="228"/>
      <c r="AT10" s="175"/>
      <c r="AU10" s="229"/>
      <c r="AV10" s="89"/>
      <c r="AW10" s="95"/>
    </row>
    <row r="11" spans="1:49" s="8" customFormat="1" ht="14.25" customHeight="1">
      <c r="A11" s="4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  <c r="AP11" s="232"/>
      <c r="AQ11" s="90"/>
      <c r="AR11" s="91"/>
      <c r="AS11" s="176"/>
      <c r="AT11" s="108"/>
      <c r="AU11" s="178"/>
      <c r="AV11" s="89"/>
      <c r="AW11" s="92"/>
    </row>
    <row r="12" spans="1:49" s="8" customFormat="1" ht="14.25" customHeight="1">
      <c r="A12" s="4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  <c r="AP12" s="232"/>
      <c r="AQ12" s="90"/>
      <c r="AR12" s="91"/>
      <c r="AS12" s="160"/>
      <c r="AT12" s="175"/>
      <c r="AU12" s="93"/>
      <c r="AV12" s="89"/>
      <c r="AW12" s="92"/>
    </row>
    <row r="13" spans="1:49" s="8" customFormat="1" ht="14.25" customHeight="1">
      <c r="A13" s="4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89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  <c r="AP13" s="232"/>
      <c r="AQ13" s="90"/>
      <c r="AR13" s="225"/>
      <c r="AS13" s="97"/>
      <c r="AT13" s="97"/>
      <c r="AU13" s="226"/>
      <c r="AV13" s="89"/>
      <c r="AW13" s="92"/>
    </row>
    <row r="14" spans="1:49" s="8" customFormat="1" ht="14.25" customHeight="1">
      <c r="A14" s="4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89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  <c r="AP14" s="232"/>
      <c r="AQ14" s="191"/>
      <c r="AR14" s="200"/>
      <c r="AS14" s="115"/>
      <c r="AT14" s="160"/>
      <c r="AU14" s="93"/>
      <c r="AV14" s="89"/>
      <c r="AW14" s="92"/>
    </row>
    <row r="15" spans="1:49" s="8" customFormat="1" ht="14.25" customHeight="1">
      <c r="A15" s="4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89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  <c r="AP15" s="232"/>
      <c r="AQ15" s="90"/>
      <c r="AR15" s="94"/>
      <c r="AS15" s="53"/>
      <c r="AT15" s="114"/>
      <c r="AU15" s="91"/>
      <c r="AV15" s="89"/>
      <c r="AW15" s="92"/>
    </row>
    <row r="16" spans="1:49" s="8" customFormat="1" ht="14.25" customHeight="1">
      <c r="A16" s="4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89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  <c r="AP16" s="233"/>
      <c r="AQ16" s="12"/>
      <c r="AR16" s="59"/>
      <c r="AS16" s="59"/>
      <c r="AT16" s="59"/>
      <c r="AU16" s="59"/>
      <c r="AV16" s="89"/>
      <c r="AW16" s="63"/>
    </row>
    <row r="17" spans="1:49" s="8" customFormat="1" ht="14.25" customHeight="1">
      <c r="A17" s="404" t="s">
        <v>133</v>
      </c>
      <c r="B17" s="232" t="s">
        <v>179</v>
      </c>
      <c r="C17" s="90" t="s">
        <v>170</v>
      </c>
      <c r="D17" s="94">
        <v>30</v>
      </c>
      <c r="E17" s="180"/>
      <c r="F17" s="178"/>
      <c r="G17" s="93"/>
      <c r="H17" s="89">
        <f t="shared" ref="H17" si="2">(D17*$D$2)/1000</f>
        <v>2.04</v>
      </c>
      <c r="I17" s="95"/>
      <c r="J17" s="420" t="s">
        <v>314</v>
      </c>
      <c r="K17" s="90" t="s">
        <v>327</v>
      </c>
      <c r="L17" s="94">
        <v>15</v>
      </c>
      <c r="M17" s="234"/>
      <c r="N17" s="179"/>
      <c r="O17" s="235"/>
      <c r="P17" s="80">
        <f t="shared" ref="P17:P18" si="3">(L17*$D$2)/1000</f>
        <v>1.02</v>
      </c>
      <c r="Q17" s="95"/>
      <c r="R17" s="238" t="s">
        <v>88</v>
      </c>
      <c r="S17" s="90" t="s">
        <v>182</v>
      </c>
      <c r="T17" s="94">
        <v>10</v>
      </c>
      <c r="U17" s="180"/>
      <c r="V17" s="178"/>
      <c r="W17" s="93"/>
      <c r="X17" s="236">
        <f t="shared" ref="X17:X21" si="4">(T17*$D$2)/1000</f>
        <v>0.68</v>
      </c>
      <c r="Y17" s="95"/>
      <c r="Z17" s="232" t="s">
        <v>291</v>
      </c>
      <c r="AA17" s="90" t="s">
        <v>247</v>
      </c>
      <c r="AB17" s="94">
        <v>30</v>
      </c>
      <c r="AC17" s="160"/>
      <c r="AD17" s="160"/>
      <c r="AE17" s="93"/>
      <c r="AF17" s="89">
        <f t="shared" ref="AF17" si="5">(AB17*$D$2)/1000</f>
        <v>2.04</v>
      </c>
      <c r="AG17" s="95"/>
      <c r="AH17" s="232" t="s">
        <v>284</v>
      </c>
      <c r="AI17" s="90" t="s">
        <v>288</v>
      </c>
      <c r="AJ17" s="94">
        <v>20</v>
      </c>
      <c r="AK17" s="338"/>
      <c r="AL17" s="178"/>
      <c r="AM17" s="93"/>
      <c r="AN17" s="89">
        <f t="shared" ref="AN17:AN19" si="6">(AJ17*$D$2)/1000</f>
        <v>1.36</v>
      </c>
      <c r="AO17" s="95"/>
      <c r="AP17" s="232" t="s">
        <v>300</v>
      </c>
      <c r="AQ17" s="90" t="s">
        <v>298</v>
      </c>
      <c r="AR17" s="94">
        <v>35</v>
      </c>
      <c r="AS17" s="180"/>
      <c r="AT17" s="178"/>
      <c r="AU17" s="93"/>
      <c r="AV17" s="89">
        <f>(AR17*$D$2)/1000</f>
        <v>2.38</v>
      </c>
      <c r="AW17" s="95"/>
    </row>
    <row r="18" spans="1:49" s="8" customFormat="1" ht="14.25" customHeight="1">
      <c r="A18" s="405"/>
      <c r="B18" s="232" t="s">
        <v>156</v>
      </c>
      <c r="C18" s="90"/>
      <c r="D18" s="94"/>
      <c r="E18" s="230"/>
      <c r="F18" s="178"/>
      <c r="G18" s="93"/>
      <c r="H18" s="89"/>
      <c r="I18" s="95"/>
      <c r="J18" s="421"/>
      <c r="K18" s="90" t="s">
        <v>146</v>
      </c>
      <c r="L18" s="94">
        <v>15</v>
      </c>
      <c r="M18" s="230"/>
      <c r="N18" s="178"/>
      <c r="O18" s="93"/>
      <c r="P18" s="80">
        <f t="shared" si="3"/>
        <v>1.02</v>
      </c>
      <c r="Q18" s="95"/>
      <c r="R18" s="238" t="s">
        <v>89</v>
      </c>
      <c r="S18" s="90" t="s">
        <v>164</v>
      </c>
      <c r="T18" s="94">
        <v>15</v>
      </c>
      <c r="U18" s="230"/>
      <c r="V18" s="178"/>
      <c r="W18" s="93"/>
      <c r="X18" s="236">
        <f t="shared" si="4"/>
        <v>1.02</v>
      </c>
      <c r="Y18" s="95"/>
      <c r="Z18" s="232" t="s">
        <v>292</v>
      </c>
      <c r="AA18" s="90"/>
      <c r="AB18" s="94"/>
      <c r="AC18" s="230"/>
      <c r="AD18" s="178"/>
      <c r="AE18" s="93"/>
      <c r="AF18" s="89"/>
      <c r="AG18" s="95"/>
      <c r="AH18" s="232" t="s">
        <v>285</v>
      </c>
      <c r="AI18" s="90" t="s">
        <v>289</v>
      </c>
      <c r="AJ18" s="94">
        <v>20</v>
      </c>
      <c r="AK18" s="339"/>
      <c r="AL18" s="178"/>
      <c r="AM18" s="93"/>
      <c r="AN18" s="89">
        <f t="shared" si="6"/>
        <v>1.36</v>
      </c>
      <c r="AO18" s="95"/>
      <c r="AP18" s="232" t="s">
        <v>301</v>
      </c>
      <c r="AQ18" s="90"/>
      <c r="AR18" s="94"/>
      <c r="AS18" s="230"/>
      <c r="AT18" s="178"/>
      <c r="AU18" s="93"/>
      <c r="AV18" s="89"/>
      <c r="AW18" s="95"/>
    </row>
    <row r="19" spans="1:49" s="8" customFormat="1" ht="14.25" customHeight="1">
      <c r="A19" s="405"/>
      <c r="B19" s="271" t="s">
        <v>180</v>
      </c>
      <c r="C19" s="90"/>
      <c r="D19" s="94"/>
      <c r="E19" s="230"/>
      <c r="F19" s="178"/>
      <c r="G19" s="93"/>
      <c r="H19" s="89"/>
      <c r="I19" s="95"/>
      <c r="J19" s="421"/>
      <c r="K19" s="90" t="s">
        <v>142</v>
      </c>
      <c r="L19" s="94"/>
      <c r="M19" s="230"/>
      <c r="N19" s="178"/>
      <c r="O19" s="93"/>
      <c r="P19" s="236"/>
      <c r="Q19" s="95"/>
      <c r="R19" s="238" t="s">
        <v>183</v>
      </c>
      <c r="S19" s="90" t="s">
        <v>178</v>
      </c>
      <c r="T19" s="94">
        <v>10</v>
      </c>
      <c r="U19" s="230"/>
      <c r="V19" s="178"/>
      <c r="W19" s="93"/>
      <c r="X19" s="236">
        <f t="shared" si="4"/>
        <v>0.68</v>
      </c>
      <c r="Y19" s="95"/>
      <c r="Z19" s="232" t="s">
        <v>257</v>
      </c>
      <c r="AA19" s="90"/>
      <c r="AB19" s="94"/>
      <c r="AC19" s="230"/>
      <c r="AD19" s="178"/>
      <c r="AE19" s="93"/>
      <c r="AF19" s="89"/>
      <c r="AG19" s="95"/>
      <c r="AH19" s="232" t="s">
        <v>255</v>
      </c>
      <c r="AI19" s="90" t="s">
        <v>290</v>
      </c>
      <c r="AJ19" s="94">
        <v>5</v>
      </c>
      <c r="AK19" s="339"/>
      <c r="AL19" s="178"/>
      <c r="AM19" s="93"/>
      <c r="AN19" s="89">
        <f t="shared" si="6"/>
        <v>0.34</v>
      </c>
      <c r="AO19" s="95"/>
      <c r="AP19" s="232" t="s">
        <v>143</v>
      </c>
      <c r="AQ19" s="90"/>
      <c r="AR19" s="94"/>
      <c r="AS19" s="230"/>
      <c r="AT19" s="178"/>
      <c r="AU19" s="93"/>
      <c r="AV19" s="89"/>
      <c r="AW19" s="95"/>
    </row>
    <row r="20" spans="1:49" s="8" customFormat="1" ht="14.25" customHeight="1">
      <c r="A20" s="405"/>
      <c r="B20" s="271" t="s">
        <v>181</v>
      </c>
      <c r="C20" s="90"/>
      <c r="D20" s="94"/>
      <c r="E20" s="230"/>
      <c r="F20" s="178"/>
      <c r="G20" s="93"/>
      <c r="H20" s="89"/>
      <c r="I20" s="95"/>
      <c r="J20" s="421"/>
      <c r="K20" s="90"/>
      <c r="L20" s="94"/>
      <c r="M20" s="230"/>
      <c r="N20" s="178"/>
      <c r="O20" s="93"/>
      <c r="P20" s="236"/>
      <c r="Q20" s="95"/>
      <c r="R20" s="238" t="s">
        <v>174</v>
      </c>
      <c r="S20" s="90" t="s">
        <v>162</v>
      </c>
      <c r="T20" s="94">
        <v>15</v>
      </c>
      <c r="U20" s="230"/>
      <c r="V20" s="178"/>
      <c r="W20" s="93"/>
      <c r="X20" s="272">
        <f t="shared" si="4"/>
        <v>1.02</v>
      </c>
      <c r="Y20" s="95"/>
      <c r="Z20" s="232"/>
      <c r="AA20" s="90"/>
      <c r="AB20" s="94"/>
      <c r="AC20" s="230"/>
      <c r="AD20" s="178"/>
      <c r="AE20" s="93"/>
      <c r="AF20" s="89"/>
      <c r="AG20" s="95"/>
      <c r="AH20" s="232" t="s">
        <v>286</v>
      </c>
      <c r="AI20" s="90"/>
      <c r="AJ20" s="94"/>
      <c r="AK20" s="230"/>
      <c r="AL20" s="178"/>
      <c r="AM20" s="93"/>
      <c r="AN20" s="89"/>
      <c r="AO20" s="95"/>
      <c r="AP20" s="232" t="s">
        <v>302</v>
      </c>
      <c r="AQ20" s="90"/>
      <c r="AR20" s="94"/>
      <c r="AS20" s="230"/>
      <c r="AT20" s="178"/>
      <c r="AU20" s="93"/>
      <c r="AV20" s="89"/>
      <c r="AW20" s="95"/>
    </row>
    <row r="21" spans="1:49" s="8" customFormat="1" ht="14.25" customHeight="1">
      <c r="A21" s="405"/>
      <c r="B21" s="232"/>
      <c r="C21" s="90"/>
      <c r="D21" s="94"/>
      <c r="E21" s="230"/>
      <c r="F21" s="178"/>
      <c r="G21" s="93"/>
      <c r="H21" s="161"/>
      <c r="I21" s="95"/>
      <c r="J21" s="421"/>
      <c r="K21" s="90"/>
      <c r="L21" s="94"/>
      <c r="M21" s="160"/>
      <c r="N21" s="160"/>
      <c r="O21" s="93"/>
      <c r="P21" s="236"/>
      <c r="Q21" s="92"/>
      <c r="R21" s="238" t="s">
        <v>163</v>
      </c>
      <c r="S21" s="90" t="s">
        <v>184</v>
      </c>
      <c r="T21" s="94">
        <v>15</v>
      </c>
      <c r="U21" s="230"/>
      <c r="V21" s="178"/>
      <c r="W21" s="93"/>
      <c r="X21" s="161">
        <f t="shared" si="4"/>
        <v>1.02</v>
      </c>
      <c r="Y21" s="95"/>
      <c r="Z21" s="232"/>
      <c r="AA21" s="90"/>
      <c r="AB21" s="94"/>
      <c r="AC21" s="230"/>
      <c r="AD21" s="178"/>
      <c r="AE21" s="93"/>
      <c r="AF21" s="89"/>
      <c r="AG21" s="95"/>
      <c r="AH21" s="232" t="s">
        <v>287</v>
      </c>
      <c r="AI21" s="90"/>
      <c r="AJ21" s="94"/>
      <c r="AK21" s="230"/>
      <c r="AL21" s="178"/>
      <c r="AM21" s="93"/>
      <c r="AN21" s="161"/>
      <c r="AO21" s="95"/>
      <c r="AP21" s="232"/>
      <c r="AQ21" s="90"/>
      <c r="AR21" s="94"/>
      <c r="AS21" s="230"/>
      <c r="AT21" s="178"/>
      <c r="AU21" s="93"/>
      <c r="AV21" s="161"/>
      <c r="AW21" s="95"/>
    </row>
    <row r="22" spans="1:49" s="8" customFormat="1" ht="14.25" customHeight="1">
      <c r="A22" s="405"/>
      <c r="B22" s="232"/>
      <c r="C22" s="90"/>
      <c r="D22" s="94"/>
      <c r="E22" s="230"/>
      <c r="F22" s="178"/>
      <c r="G22" s="93"/>
      <c r="H22" s="89"/>
      <c r="I22" s="95"/>
      <c r="J22" s="421"/>
      <c r="K22" s="90"/>
      <c r="L22" s="94"/>
      <c r="M22" s="160"/>
      <c r="N22" s="160"/>
      <c r="O22" s="93"/>
      <c r="P22" s="236"/>
      <c r="Q22" s="92"/>
      <c r="R22" s="232"/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161"/>
      <c r="AG22" s="95"/>
      <c r="AH22" s="232"/>
      <c r="AI22" s="90"/>
      <c r="AJ22" s="94"/>
      <c r="AK22" s="230"/>
      <c r="AL22" s="178"/>
      <c r="AM22" s="93"/>
      <c r="AN22" s="161"/>
      <c r="AO22" s="95"/>
      <c r="AP22" s="232"/>
      <c r="AQ22" s="90"/>
      <c r="AR22" s="94"/>
      <c r="AS22" s="230"/>
      <c r="AT22" s="178"/>
      <c r="AU22" s="93"/>
      <c r="AV22" s="161"/>
      <c r="AW22" s="95"/>
    </row>
    <row r="23" spans="1:49" s="8" customFormat="1" ht="14.25" customHeight="1">
      <c r="A23" s="405"/>
      <c r="B23" s="233"/>
      <c r="C23" s="90"/>
      <c r="D23" s="94"/>
      <c r="E23" s="230"/>
      <c r="F23" s="178"/>
      <c r="G23" s="93"/>
      <c r="H23" s="161"/>
      <c r="I23" s="95"/>
      <c r="J23" s="422"/>
      <c r="K23" s="90"/>
      <c r="L23" s="94"/>
      <c r="M23" s="160"/>
      <c r="N23" s="160"/>
      <c r="O23" s="93"/>
      <c r="P23" s="89"/>
      <c r="Q23" s="95"/>
      <c r="R23" s="233"/>
      <c r="S23" s="90"/>
      <c r="T23" s="94"/>
      <c r="U23" s="53"/>
      <c r="V23" s="160"/>
      <c r="W23" s="93"/>
      <c r="X23" s="161"/>
      <c r="Y23" s="92"/>
      <c r="Z23" s="233"/>
      <c r="AA23" s="90"/>
      <c r="AB23" s="94"/>
      <c r="AC23" s="160"/>
      <c r="AD23" s="160"/>
      <c r="AE23" s="93"/>
      <c r="AF23" s="161"/>
      <c r="AG23" s="95"/>
      <c r="AH23" s="233"/>
      <c r="AI23" s="90"/>
      <c r="AJ23" s="94"/>
      <c r="AK23" s="160"/>
      <c r="AL23" s="160"/>
      <c r="AM23" s="93"/>
      <c r="AN23" s="161"/>
      <c r="AO23" s="95"/>
      <c r="AP23" s="233"/>
      <c r="AQ23" s="90"/>
      <c r="AR23" s="94"/>
      <c r="AS23" s="160"/>
      <c r="AT23" s="160"/>
      <c r="AU23" s="93"/>
      <c r="AV23" s="161"/>
      <c r="AW23" s="95"/>
    </row>
    <row r="24" spans="1:49" s="8" customFormat="1" ht="14.25" customHeight="1">
      <c r="A24" s="405"/>
      <c r="B24" s="232" t="s">
        <v>166</v>
      </c>
      <c r="C24" s="90" t="s">
        <v>165</v>
      </c>
      <c r="D24" s="94">
        <v>190</v>
      </c>
      <c r="E24" s="160"/>
      <c r="F24" s="160"/>
      <c r="G24" s="93"/>
      <c r="H24" s="89">
        <f t="shared" ref="H24" si="7">(D24*$D$2)/1000</f>
        <v>12.92</v>
      </c>
      <c r="I24" s="92"/>
      <c r="J24" s="232"/>
      <c r="K24" s="202"/>
      <c r="L24" s="94"/>
      <c r="M24" s="160"/>
      <c r="N24" s="175"/>
      <c r="O24" s="93"/>
      <c r="P24" s="161"/>
      <c r="Q24" s="92"/>
      <c r="S24" s="90"/>
      <c r="T24" s="94"/>
      <c r="U24" s="53"/>
      <c r="V24" s="160"/>
      <c r="W24" s="93"/>
      <c r="X24" s="161"/>
      <c r="Y24" s="92"/>
      <c r="Z24" s="232" t="s">
        <v>166</v>
      </c>
      <c r="AA24" s="90" t="s">
        <v>165</v>
      </c>
      <c r="AB24" s="94">
        <v>190</v>
      </c>
      <c r="AC24" s="160"/>
      <c r="AD24" s="160"/>
      <c r="AE24" s="93"/>
      <c r="AF24" s="89">
        <f t="shared" ref="AF24" si="8">(AB24*$D$2)/1000</f>
        <v>12.92</v>
      </c>
      <c r="AG24" s="92"/>
      <c r="AH24" s="232"/>
      <c r="AI24" s="90"/>
      <c r="AJ24" s="94"/>
      <c r="AK24" s="160"/>
      <c r="AL24" s="160"/>
      <c r="AM24" s="93"/>
      <c r="AN24" s="89"/>
      <c r="AO24" s="92"/>
      <c r="AP24" s="232"/>
      <c r="AQ24" s="90"/>
      <c r="AR24" s="94"/>
      <c r="AS24" s="160"/>
      <c r="AT24" s="160"/>
      <c r="AU24" s="93"/>
      <c r="AV24" s="89"/>
      <c r="AW24" s="92"/>
    </row>
    <row r="25" spans="1:49" s="8" customFormat="1" ht="14.25" customHeight="1">
      <c r="A25" s="405"/>
      <c r="B25" s="232" t="s">
        <v>161</v>
      </c>
      <c r="C25" s="202"/>
      <c r="D25" s="94"/>
      <c r="E25" s="160"/>
      <c r="F25" s="175"/>
      <c r="G25" s="93"/>
      <c r="H25" s="161"/>
      <c r="I25" s="92"/>
      <c r="J25" s="232"/>
      <c r="K25" s="90"/>
      <c r="L25" s="94"/>
      <c r="M25" s="176"/>
      <c r="N25" s="176"/>
      <c r="O25" s="205"/>
      <c r="P25" s="161"/>
      <c r="Q25" s="92"/>
      <c r="S25" s="90"/>
      <c r="T25" s="94"/>
      <c r="U25" s="53"/>
      <c r="V25" s="160"/>
      <c r="W25" s="93"/>
      <c r="X25" s="161"/>
      <c r="Y25" s="92"/>
      <c r="Z25" s="232" t="s">
        <v>161</v>
      </c>
      <c r="AA25" s="202"/>
      <c r="AB25" s="94"/>
      <c r="AC25" s="160"/>
      <c r="AD25" s="175"/>
      <c r="AE25" s="93"/>
      <c r="AF25" s="161"/>
      <c r="AG25" s="92"/>
      <c r="AH25" s="232"/>
      <c r="AI25" s="202"/>
      <c r="AJ25" s="94"/>
      <c r="AK25" s="160"/>
      <c r="AL25" s="175"/>
      <c r="AM25" s="93"/>
      <c r="AN25" s="161"/>
      <c r="AO25" s="92"/>
      <c r="AP25" s="232"/>
      <c r="AQ25" s="202"/>
      <c r="AR25" s="94"/>
      <c r="AS25" s="160"/>
      <c r="AT25" s="175"/>
      <c r="AU25" s="93"/>
      <c r="AV25" s="161"/>
      <c r="AW25" s="92"/>
    </row>
    <row r="26" spans="1:49" s="8" customFormat="1" ht="14.25" customHeight="1">
      <c r="A26" s="405"/>
      <c r="B26" s="232"/>
      <c r="C26" s="90"/>
      <c r="D26" s="94"/>
      <c r="E26" s="176"/>
      <c r="F26" s="176"/>
      <c r="G26" s="205"/>
      <c r="H26" s="161"/>
      <c r="I26" s="100"/>
      <c r="J26" s="232"/>
      <c r="K26" s="90"/>
      <c r="L26" s="94"/>
      <c r="M26" s="97"/>
      <c r="N26" s="160"/>
      <c r="O26" s="93"/>
      <c r="P26" s="89"/>
      <c r="Q26" s="100"/>
      <c r="S26" s="90"/>
      <c r="T26" s="94"/>
      <c r="U26" s="53"/>
      <c r="V26" s="160"/>
      <c r="W26" s="93"/>
      <c r="X26" s="161"/>
      <c r="Y26" s="92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  <c r="AP26" s="232"/>
      <c r="AQ26" s="90"/>
      <c r="AR26" s="94"/>
      <c r="AS26" s="176"/>
      <c r="AT26" s="176"/>
      <c r="AU26" s="205"/>
      <c r="AV26" s="161"/>
      <c r="AW26" s="100"/>
    </row>
    <row r="27" spans="1:49" s="8" customFormat="1" ht="14.25" customHeight="1">
      <c r="A27" s="405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53"/>
      <c r="N27" s="160"/>
      <c r="O27" s="93"/>
      <c r="P27" s="161"/>
      <c r="Q27" s="95"/>
      <c r="R27" s="232"/>
      <c r="S27" s="90"/>
      <c r="T27" s="94"/>
      <c r="U27" s="53"/>
      <c r="V27" s="160"/>
      <c r="W27" s="93"/>
      <c r="X27" s="161"/>
      <c r="Y27" s="92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  <c r="AP27" s="232"/>
      <c r="AQ27" s="90"/>
      <c r="AR27" s="94"/>
      <c r="AS27" s="97"/>
      <c r="AT27" s="160"/>
      <c r="AU27" s="93"/>
      <c r="AV27" s="89"/>
      <c r="AW27" s="95"/>
    </row>
    <row r="28" spans="1:49" s="8" customFormat="1" ht="14.25" customHeight="1">
      <c r="A28" s="405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  <c r="AP28" s="232"/>
      <c r="AQ28" s="90"/>
      <c r="AR28" s="94"/>
      <c r="AS28" s="53"/>
      <c r="AT28" s="160"/>
      <c r="AU28" s="93"/>
      <c r="AV28" s="161"/>
      <c r="AW28" s="92"/>
    </row>
    <row r="29" spans="1:49" s="8" customFormat="1" ht="14.25" customHeight="1">
      <c r="A29" s="40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  <c r="AP29" s="227"/>
      <c r="AQ29" s="65"/>
      <c r="AR29" s="65"/>
      <c r="AS29" s="53"/>
      <c r="AT29" s="175"/>
      <c r="AU29" s="178"/>
      <c r="AV29" s="161"/>
      <c r="AW29" s="92"/>
    </row>
    <row r="30" spans="1:49" ht="14.25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</row>
    <row r="31" spans="1:49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9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13">
    <mergeCell ref="AQ3:AR3"/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  <mergeCell ref="J17:J2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I1" workbookViewId="0">
      <selection activeCell="S20" sqref="S20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1.1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407" t="s">
        <v>12</v>
      </c>
      <c r="E1" s="407"/>
      <c r="F1" s="407"/>
      <c r="G1" s="407"/>
      <c r="H1" s="407"/>
      <c r="I1" s="407"/>
      <c r="J1" s="407"/>
      <c r="K1" t="s">
        <v>154</v>
      </c>
      <c r="L1" t="s">
        <v>135</v>
      </c>
      <c r="Q1">
        <v>113</v>
      </c>
      <c r="R1" t="s">
        <v>136</v>
      </c>
      <c r="S1" t="s">
        <v>203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25" customHeight="1">
      <c r="A2" s="2" t="s">
        <v>9</v>
      </c>
      <c r="B2" s="1" t="s">
        <v>26</v>
      </c>
      <c r="C2" s="4" t="s">
        <v>1</v>
      </c>
      <c r="D2" s="412">
        <v>68</v>
      </c>
      <c r="E2" s="412"/>
      <c r="F2" s="28"/>
      <c r="G2" s="28"/>
      <c r="H2" s="28"/>
      <c r="I2" s="28"/>
      <c r="J2" s="29"/>
      <c r="K2" s="408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</row>
    <row r="3" spans="1:41" s="8" customFormat="1" ht="14.25" customHeight="1">
      <c r="A3" s="411" t="s">
        <v>2</v>
      </c>
      <c r="B3" s="9"/>
      <c r="C3" s="410">
        <v>45649</v>
      </c>
      <c r="D3" s="410"/>
      <c r="E3" s="16"/>
      <c r="F3" s="16"/>
      <c r="G3" s="16"/>
      <c r="H3" s="27"/>
      <c r="I3" s="9" t="s">
        <v>3</v>
      </c>
      <c r="J3" s="9"/>
      <c r="K3" s="410">
        <v>45650</v>
      </c>
      <c r="L3" s="410"/>
      <c r="M3" s="16"/>
      <c r="N3" s="16"/>
      <c r="O3" s="16"/>
      <c r="P3" s="27"/>
      <c r="Q3" s="9" t="s">
        <v>4</v>
      </c>
      <c r="R3" s="126"/>
      <c r="S3" s="410">
        <v>45651</v>
      </c>
      <c r="T3" s="410"/>
      <c r="U3" s="16"/>
      <c r="V3" s="16"/>
      <c r="W3" s="16"/>
      <c r="X3" s="27"/>
      <c r="Y3" s="9" t="s">
        <v>5</v>
      </c>
      <c r="Z3" s="126"/>
      <c r="AA3" s="410">
        <v>45652</v>
      </c>
      <c r="AB3" s="410"/>
      <c r="AC3" s="16"/>
      <c r="AD3" s="16"/>
      <c r="AE3" s="16"/>
      <c r="AF3" s="27"/>
      <c r="AG3" s="9" t="s">
        <v>6</v>
      </c>
      <c r="AH3" s="126"/>
      <c r="AI3" s="410">
        <v>45653</v>
      </c>
      <c r="AJ3" s="410"/>
      <c r="AK3" s="16"/>
      <c r="AL3" s="16"/>
      <c r="AM3" s="16"/>
      <c r="AN3" s="27"/>
      <c r="AO3" s="9" t="s">
        <v>21</v>
      </c>
    </row>
    <row r="4" spans="1:41" s="8" customFormat="1" ht="14.25" customHeight="1">
      <c r="A4" s="411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25" customHeight="1">
      <c r="A5" s="4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25" customHeight="1">
      <c r="A6" s="413"/>
      <c r="B6" s="232" t="s">
        <v>277</v>
      </c>
      <c r="C6" s="201"/>
      <c r="D6" s="53"/>
      <c r="E6" s="228"/>
      <c r="F6" s="175"/>
      <c r="G6" s="229"/>
      <c r="H6" s="89"/>
      <c r="I6" s="224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 t="s">
        <v>140</v>
      </c>
      <c r="S6" s="201" t="s">
        <v>142</v>
      </c>
      <c r="T6" s="53">
        <v>70</v>
      </c>
      <c r="U6" s="228"/>
      <c r="V6" s="175"/>
      <c r="W6" s="229"/>
      <c r="X6" s="89">
        <f>(T6*$D$2)/1000</f>
        <v>4.76</v>
      </c>
      <c r="Y6" s="224"/>
      <c r="Z6" s="232" t="s">
        <v>144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16.32</v>
      </c>
      <c r="AG6" s="224"/>
      <c r="AH6" s="232" t="s">
        <v>140</v>
      </c>
      <c r="AI6" s="201" t="s">
        <v>142</v>
      </c>
      <c r="AJ6" s="53">
        <v>55</v>
      </c>
      <c r="AK6" s="228"/>
      <c r="AL6" s="175"/>
      <c r="AM6" s="229"/>
      <c r="AN6" s="89">
        <f>(AJ6*$D$2)/1000</f>
        <v>3.74</v>
      </c>
      <c r="AO6" s="95"/>
    </row>
    <row r="7" spans="1:41" s="8" customFormat="1" ht="14.25" customHeight="1">
      <c r="A7" s="413"/>
      <c r="B7" s="232" t="s">
        <v>278</v>
      </c>
      <c r="C7" s="201"/>
      <c r="D7" s="53"/>
      <c r="E7" s="228"/>
      <c r="F7" s="175"/>
      <c r="G7" s="229"/>
      <c r="H7" s="89"/>
      <c r="I7" s="224"/>
      <c r="J7" s="232" t="s">
        <v>145</v>
      </c>
      <c r="K7" s="201"/>
      <c r="L7" s="53"/>
      <c r="M7" s="228"/>
      <c r="N7" s="175"/>
      <c r="O7" s="229"/>
      <c r="P7" s="89"/>
      <c r="Q7" s="224"/>
      <c r="R7" s="232" t="s">
        <v>141</v>
      </c>
      <c r="S7" s="201" t="s">
        <v>197</v>
      </c>
      <c r="T7" s="53">
        <v>60</v>
      </c>
      <c r="U7" s="228"/>
      <c r="V7" s="175"/>
      <c r="W7" s="229"/>
      <c r="X7" s="89">
        <f t="shared" ref="X7" si="0">(T7*$D$2)/1000</f>
        <v>4.08</v>
      </c>
      <c r="Y7" s="224"/>
      <c r="Z7" s="232" t="s">
        <v>145</v>
      </c>
      <c r="AA7" s="201"/>
      <c r="AB7" s="53"/>
      <c r="AC7" s="228"/>
      <c r="AD7" s="175"/>
      <c r="AE7" s="229"/>
      <c r="AF7" s="89"/>
      <c r="AG7" s="224"/>
      <c r="AH7" s="232" t="s">
        <v>141</v>
      </c>
      <c r="AI7" s="201" t="s">
        <v>146</v>
      </c>
      <c r="AJ7" s="53">
        <v>70</v>
      </c>
      <c r="AK7" s="228"/>
      <c r="AL7" s="175"/>
      <c r="AM7" s="229"/>
      <c r="AN7" s="89">
        <f>(AJ7*$D$2)/1000</f>
        <v>4.76</v>
      </c>
      <c r="AO7" s="95"/>
    </row>
    <row r="8" spans="1:41" s="8" customFormat="1" ht="14.25" customHeight="1">
      <c r="A8" s="413"/>
      <c r="B8" s="232" t="s">
        <v>279</v>
      </c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25" customHeight="1">
      <c r="A9" s="413"/>
      <c r="B9" s="232" t="s">
        <v>280</v>
      </c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25" customHeight="1">
      <c r="A10" s="413"/>
      <c r="B10" s="233" t="s">
        <v>281</v>
      </c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25" customHeight="1">
      <c r="A11" s="4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25" customHeight="1">
      <c r="A12" s="4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25" customHeight="1">
      <c r="A13" s="4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25" customHeight="1">
      <c r="A14" s="4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25" customHeight="1">
      <c r="A15" s="4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25" customHeight="1">
      <c r="A16" s="4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25" customHeight="1">
      <c r="A17" s="404" t="s">
        <v>133</v>
      </c>
      <c r="B17" s="232"/>
      <c r="C17" s="90"/>
      <c r="D17" s="94"/>
      <c r="E17" s="180"/>
      <c r="F17" s="178"/>
      <c r="G17" s="93"/>
      <c r="H17" s="89"/>
      <c r="I17" s="95"/>
      <c r="J17" s="232" t="s">
        <v>140</v>
      </c>
      <c r="K17" s="90" t="s">
        <v>283</v>
      </c>
      <c r="L17" s="94">
        <v>30</v>
      </c>
      <c r="M17" s="230"/>
      <c r="N17" s="178"/>
      <c r="O17" s="93"/>
      <c r="P17" s="89"/>
      <c r="Q17" s="95"/>
      <c r="R17" s="232" t="s">
        <v>342</v>
      </c>
      <c r="S17" s="90" t="s">
        <v>341</v>
      </c>
      <c r="T17" s="94">
        <v>60</v>
      </c>
      <c r="U17" s="180"/>
      <c r="V17" s="178"/>
      <c r="W17" s="93"/>
      <c r="X17" s="89">
        <f t="shared" ref="X17" si="1">(T17*$D$2)/1000</f>
        <v>4.08</v>
      </c>
      <c r="Y17" s="95"/>
      <c r="Z17" s="232" t="s">
        <v>332</v>
      </c>
      <c r="AA17" s="90" t="s">
        <v>266</v>
      </c>
      <c r="AB17" s="94">
        <v>25</v>
      </c>
      <c r="AC17" s="339"/>
      <c r="AD17" s="178"/>
      <c r="AE17" s="93"/>
      <c r="AF17" s="89">
        <f t="shared" ref="AF17" si="2">(AB17*$D$2)/1000</f>
        <v>1.7</v>
      </c>
      <c r="AG17" s="95"/>
      <c r="AH17" s="232" t="s">
        <v>144</v>
      </c>
      <c r="AI17" s="90" t="s">
        <v>200</v>
      </c>
      <c r="AJ17" s="94">
        <v>60</v>
      </c>
      <c r="AK17" s="180"/>
      <c r="AL17" s="178"/>
      <c r="AM17" s="93"/>
      <c r="AN17" s="89">
        <f t="shared" ref="AN17" si="3">(AJ17*$D$2)/1000</f>
        <v>4.08</v>
      </c>
      <c r="AO17" s="95"/>
    </row>
    <row r="18" spans="1:41" s="8" customFormat="1" ht="14.25" customHeight="1">
      <c r="A18" s="405"/>
      <c r="B18" s="232"/>
      <c r="C18" s="273"/>
      <c r="D18" s="94"/>
      <c r="E18" s="230"/>
      <c r="F18" s="178"/>
      <c r="G18" s="93"/>
      <c r="H18" s="89"/>
      <c r="I18" s="95"/>
      <c r="J18" s="232" t="s">
        <v>267</v>
      </c>
      <c r="K18" s="90" t="s">
        <v>323</v>
      </c>
      <c r="L18" s="94">
        <v>60</v>
      </c>
      <c r="M18" s="230"/>
      <c r="N18" s="178"/>
      <c r="O18" s="93"/>
      <c r="P18" s="89">
        <v>4</v>
      </c>
      <c r="Q18" s="95"/>
      <c r="R18" s="232" t="s">
        <v>343</v>
      </c>
      <c r="S18" s="90"/>
      <c r="T18" s="94"/>
      <c r="U18" s="180"/>
      <c r="V18" s="178"/>
      <c r="W18" s="93"/>
      <c r="X18" s="89"/>
      <c r="Y18" s="95"/>
      <c r="Z18" s="232" t="s">
        <v>95</v>
      </c>
      <c r="AA18" s="90" t="s">
        <v>340</v>
      </c>
      <c r="AB18" s="94">
        <v>20</v>
      </c>
      <c r="AC18" s="339"/>
      <c r="AD18" s="178"/>
      <c r="AE18" s="93"/>
      <c r="AF18" s="89">
        <v>2</v>
      </c>
      <c r="AG18" s="95"/>
      <c r="AH18" s="232" t="s">
        <v>60</v>
      </c>
      <c r="AI18" s="90"/>
      <c r="AJ18" s="94"/>
      <c r="AK18" s="230"/>
      <c r="AL18" s="178"/>
      <c r="AM18" s="93"/>
      <c r="AN18" s="89"/>
      <c r="AO18" s="95"/>
    </row>
    <row r="19" spans="1:41" s="8" customFormat="1" ht="14.25" customHeight="1">
      <c r="A19" s="405"/>
      <c r="B19" s="232"/>
      <c r="C19" s="90"/>
      <c r="D19" s="94"/>
      <c r="E19" s="230"/>
      <c r="F19" s="178"/>
      <c r="G19" s="93"/>
      <c r="H19" s="89"/>
      <c r="I19" s="95"/>
      <c r="J19" s="232" t="s">
        <v>312</v>
      </c>
      <c r="K19" s="90"/>
      <c r="L19" s="94"/>
      <c r="M19" s="230"/>
      <c r="N19" s="178"/>
      <c r="O19" s="93"/>
      <c r="P19" s="89"/>
      <c r="Q19" s="95"/>
      <c r="R19" s="232" t="s">
        <v>344</v>
      </c>
      <c r="S19" s="90"/>
      <c r="T19" s="94"/>
      <c r="U19" s="176"/>
      <c r="V19" s="176"/>
      <c r="W19" s="205"/>
      <c r="X19" s="89"/>
      <c r="Y19" s="95"/>
      <c r="Z19" s="232" t="s">
        <v>333</v>
      </c>
      <c r="AA19" s="90" t="s">
        <v>335</v>
      </c>
      <c r="AB19" s="94">
        <v>10</v>
      </c>
      <c r="AC19" s="230"/>
      <c r="AD19" s="178"/>
      <c r="AE19" s="93"/>
      <c r="AF19" s="161"/>
      <c r="AG19" s="95"/>
      <c r="AH19" s="232" t="s">
        <v>177</v>
      </c>
      <c r="AI19" s="90"/>
      <c r="AJ19" s="94"/>
      <c r="AK19" s="230"/>
      <c r="AL19" s="178"/>
      <c r="AM19" s="93"/>
      <c r="AN19" s="89"/>
      <c r="AO19" s="95"/>
    </row>
    <row r="20" spans="1:41" s="8" customFormat="1" ht="14.25" customHeight="1">
      <c r="A20" s="405"/>
      <c r="B20" s="232"/>
      <c r="C20" s="90"/>
      <c r="D20" s="94"/>
      <c r="E20" s="230"/>
      <c r="F20" s="178"/>
      <c r="G20" s="93"/>
      <c r="H20" s="89"/>
      <c r="I20" s="95"/>
      <c r="J20" s="232" t="s">
        <v>58</v>
      </c>
      <c r="K20" s="90"/>
      <c r="L20" s="94"/>
      <c r="M20" s="230"/>
      <c r="N20" s="178"/>
      <c r="O20" s="93"/>
      <c r="P20" s="89"/>
      <c r="Q20" s="95"/>
      <c r="R20" s="232" t="s">
        <v>345</v>
      </c>
      <c r="S20" s="90"/>
      <c r="T20" s="94"/>
      <c r="U20" s="97"/>
      <c r="V20" s="160"/>
      <c r="W20" s="93"/>
      <c r="X20" s="89"/>
      <c r="Y20" s="95"/>
      <c r="Z20" s="232" t="s">
        <v>334</v>
      </c>
      <c r="AA20" s="90" t="s">
        <v>336</v>
      </c>
      <c r="AB20" s="94">
        <v>10</v>
      </c>
      <c r="AC20" s="339"/>
      <c r="AD20" s="178"/>
      <c r="AE20" s="93"/>
      <c r="AF20" s="89"/>
      <c r="AG20" s="95"/>
      <c r="AH20" s="238"/>
      <c r="AI20" s="90"/>
      <c r="AJ20" s="94"/>
      <c r="AK20" s="230"/>
      <c r="AL20" s="178"/>
      <c r="AM20" s="93"/>
      <c r="AN20" s="236"/>
      <c r="AO20" s="199"/>
    </row>
    <row r="21" spans="1:41" s="8" customFormat="1" ht="14.25" customHeight="1">
      <c r="A21" s="405"/>
      <c r="B21" s="232"/>
      <c r="C21" s="90"/>
      <c r="D21" s="94"/>
      <c r="E21" s="230"/>
      <c r="F21" s="178"/>
      <c r="G21" s="93"/>
      <c r="H21" s="89"/>
      <c r="I21" s="95"/>
      <c r="J21" s="232" t="s">
        <v>322</v>
      </c>
      <c r="K21" s="90"/>
      <c r="L21" s="94"/>
      <c r="M21" s="230"/>
      <c r="N21" s="178"/>
      <c r="O21" s="93"/>
      <c r="P21" s="89"/>
      <c r="Q21" s="95"/>
      <c r="R21" s="232" t="s">
        <v>346</v>
      </c>
      <c r="S21" s="90"/>
      <c r="T21" s="94"/>
      <c r="U21" s="53"/>
      <c r="V21" s="160"/>
      <c r="W21" s="93"/>
      <c r="X21" s="161"/>
      <c r="Y21" s="95"/>
      <c r="Z21" s="232"/>
      <c r="AA21" s="90" t="s">
        <v>338</v>
      </c>
      <c r="AB21" s="94"/>
      <c r="AC21" s="339"/>
      <c r="AD21" s="178"/>
      <c r="AE21" s="93"/>
      <c r="AF21" s="89"/>
      <c r="AG21" s="95"/>
      <c r="AH21" s="238"/>
      <c r="AI21" s="90"/>
      <c r="AJ21" s="94"/>
      <c r="AK21" s="230"/>
      <c r="AL21" s="178"/>
      <c r="AM21" s="93"/>
      <c r="AN21" s="236"/>
      <c r="AO21" s="95"/>
    </row>
    <row r="22" spans="1:41" s="8" customFormat="1" ht="14.25" customHeight="1">
      <c r="A22" s="405"/>
      <c r="B22" s="232"/>
      <c r="C22" s="90"/>
      <c r="D22" s="94"/>
      <c r="E22" s="230"/>
      <c r="F22" s="178"/>
      <c r="G22" s="93"/>
      <c r="H22" s="89"/>
      <c r="I22" s="95"/>
      <c r="J22" s="238" t="s">
        <v>318</v>
      </c>
      <c r="K22" s="90"/>
      <c r="L22" s="94"/>
      <c r="M22" s="230"/>
      <c r="N22" s="178"/>
      <c r="O22" s="93"/>
      <c r="P22" s="236"/>
      <c r="Q22" s="95"/>
      <c r="R22" s="423" t="s">
        <v>347</v>
      </c>
      <c r="S22" s="386"/>
      <c r="T22" s="388"/>
      <c r="U22" s="391"/>
      <c r="V22" s="346"/>
      <c r="W22" s="347"/>
      <c r="X22" s="392"/>
      <c r="Y22" s="390"/>
      <c r="Z22" s="232"/>
      <c r="AA22" s="60" t="s">
        <v>337</v>
      </c>
      <c r="AB22" s="94"/>
      <c r="AC22" s="230"/>
      <c r="AD22" s="178"/>
      <c r="AE22" s="93"/>
      <c r="AF22" s="89"/>
      <c r="AG22" s="95"/>
      <c r="AH22" s="238"/>
      <c r="AI22" s="90"/>
      <c r="AJ22" s="94"/>
      <c r="AK22" s="230"/>
      <c r="AL22" s="178"/>
      <c r="AM22" s="93"/>
      <c r="AN22" s="236"/>
      <c r="AO22" s="95"/>
    </row>
    <row r="23" spans="1:41" s="8" customFormat="1" ht="14.25" customHeight="1">
      <c r="A23" s="405"/>
      <c r="B23" s="232"/>
      <c r="C23" s="90"/>
      <c r="D23" s="94"/>
      <c r="E23" s="160"/>
      <c r="F23" s="160"/>
      <c r="G23" s="93"/>
      <c r="H23" s="89"/>
      <c r="I23" s="92"/>
      <c r="J23" s="232" t="s">
        <v>319</v>
      </c>
      <c r="K23" s="90"/>
      <c r="L23" s="94"/>
      <c r="M23" s="160"/>
      <c r="N23" s="160"/>
      <c r="O23" s="93"/>
      <c r="P23" s="236"/>
      <c r="Q23" s="92"/>
      <c r="R23" s="423"/>
      <c r="S23" s="199"/>
      <c r="T23" s="199"/>
      <c r="U23" s="199"/>
      <c r="V23" s="199"/>
      <c r="W23" s="199"/>
      <c r="X23" s="199"/>
      <c r="Y23" s="95"/>
      <c r="Z23" s="232"/>
      <c r="AA23" s="60"/>
      <c r="AB23" s="94"/>
      <c r="AC23" s="230"/>
      <c r="AD23" s="178"/>
      <c r="AE23" s="93"/>
      <c r="AF23" s="89"/>
      <c r="AG23" s="95"/>
      <c r="AH23" s="232"/>
      <c r="AI23" s="90"/>
      <c r="AJ23" s="94"/>
      <c r="AK23" s="160"/>
      <c r="AL23" s="160"/>
      <c r="AM23" s="93"/>
      <c r="AN23" s="236"/>
      <c r="AO23" s="92"/>
    </row>
    <row r="24" spans="1:41" s="8" customFormat="1" ht="14.25" customHeight="1">
      <c r="A24" s="405"/>
      <c r="B24" s="232"/>
      <c r="C24" s="202"/>
      <c r="D24" s="94"/>
      <c r="E24" s="160"/>
      <c r="F24" s="175"/>
      <c r="G24" s="93"/>
      <c r="H24" s="89"/>
      <c r="I24" s="92"/>
      <c r="J24" s="232"/>
      <c r="K24" s="202"/>
      <c r="L24" s="94"/>
      <c r="M24" s="160"/>
      <c r="N24" s="175"/>
      <c r="O24" s="93"/>
      <c r="P24" s="161"/>
      <c r="Q24" s="92"/>
      <c r="R24" s="424"/>
      <c r="S24" s="199"/>
      <c r="T24" s="199"/>
      <c r="U24" s="199"/>
      <c r="V24" s="199"/>
      <c r="W24" s="199"/>
      <c r="X24" s="199"/>
      <c r="Y24" s="92"/>
      <c r="Z24" s="237"/>
      <c r="AA24" s="90"/>
      <c r="AB24" s="94"/>
      <c r="AC24" s="160"/>
      <c r="AD24" s="160"/>
      <c r="AE24" s="93"/>
      <c r="AF24" s="89"/>
      <c r="AG24" s="92"/>
      <c r="AH24" s="232" t="s">
        <v>166</v>
      </c>
      <c r="AI24" s="90" t="s">
        <v>165</v>
      </c>
      <c r="AJ24" s="94">
        <v>190</v>
      </c>
      <c r="AK24" s="160"/>
      <c r="AL24" s="160"/>
      <c r="AM24" s="93"/>
      <c r="AN24" s="89">
        <f t="shared" ref="AN24" si="4">(AJ24*$D$2)/1000</f>
        <v>12.92</v>
      </c>
      <c r="AO24" s="95"/>
    </row>
    <row r="25" spans="1:41" s="8" customFormat="1" ht="14.25" customHeight="1">
      <c r="A25" s="405"/>
      <c r="B25" s="232"/>
      <c r="C25" s="90"/>
      <c r="D25" s="94"/>
      <c r="E25" s="176"/>
      <c r="F25" s="176"/>
      <c r="G25" s="205"/>
      <c r="H25" s="89"/>
      <c r="I25" s="100"/>
      <c r="J25" s="232"/>
      <c r="K25" s="90"/>
      <c r="L25" s="94"/>
      <c r="M25" s="176"/>
      <c r="N25" s="176"/>
      <c r="O25" s="205"/>
      <c r="P25" s="161"/>
      <c r="Q25" s="100"/>
      <c r="R25" s="232" t="s">
        <v>166</v>
      </c>
      <c r="S25" s="387" t="s">
        <v>165</v>
      </c>
      <c r="T25" s="389">
        <v>190</v>
      </c>
      <c r="U25" s="226"/>
      <c r="V25" s="226"/>
      <c r="W25" s="175"/>
      <c r="X25" s="89">
        <f t="shared" ref="X25" si="5">(T25*$D$2)/1000</f>
        <v>12.92</v>
      </c>
      <c r="Y25" s="393"/>
      <c r="Z25" s="232"/>
      <c r="AA25" s="202"/>
      <c r="AB25" s="94"/>
      <c r="AC25" s="160"/>
      <c r="AD25" s="175"/>
      <c r="AE25" s="93"/>
      <c r="AF25" s="161"/>
      <c r="AG25" s="92"/>
      <c r="AH25" s="232" t="s">
        <v>161</v>
      </c>
      <c r="AI25" s="202"/>
      <c r="AJ25" s="94"/>
      <c r="AK25" s="160"/>
      <c r="AL25" s="175"/>
      <c r="AM25" s="93"/>
      <c r="AN25" s="161"/>
      <c r="AO25" s="92"/>
    </row>
    <row r="26" spans="1:41" s="8" customFormat="1" ht="14.25" customHeight="1">
      <c r="A26" s="405"/>
      <c r="B26" s="232"/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 t="s">
        <v>161</v>
      </c>
      <c r="S26" s="202"/>
      <c r="T26" s="94"/>
      <c r="U26" s="160"/>
      <c r="V26" s="175"/>
      <c r="W26" s="93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92"/>
    </row>
    <row r="27" spans="1:41" s="8" customFormat="1" ht="14.25" customHeight="1">
      <c r="A27" s="405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5"/>
      <c r="Z27" s="232"/>
      <c r="AA27" s="90"/>
      <c r="AB27" s="94"/>
      <c r="AC27" s="53"/>
      <c r="AD27" s="160"/>
      <c r="AE27" s="93"/>
      <c r="AF27" s="161"/>
      <c r="AG27" s="92"/>
      <c r="AH27" s="232"/>
      <c r="AI27" s="90"/>
      <c r="AJ27" s="94"/>
      <c r="AK27" s="97"/>
      <c r="AL27" s="160"/>
      <c r="AM27" s="93"/>
      <c r="AN27" s="89"/>
      <c r="AO27" s="100"/>
    </row>
    <row r="28" spans="1:41" s="8" customFormat="1" ht="14.25" customHeight="1">
      <c r="A28" s="405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25" customHeight="1">
      <c r="A29" s="40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25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40</v>
      </c>
      <c r="Z30" s="8"/>
      <c r="AA30" s="40"/>
      <c r="AH30" s="8"/>
      <c r="AI30" s="40"/>
    </row>
    <row r="31" spans="1:41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spans="3:40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>
      <c r="C65491"/>
      <c r="F65491"/>
      <c r="G65491"/>
      <c r="H65491"/>
      <c r="K65491"/>
      <c r="P65491"/>
      <c r="X65491"/>
      <c r="AA65491"/>
      <c r="AF65491"/>
      <c r="AI65491"/>
      <c r="AN65491"/>
    </row>
    <row r="65506" spans="3:40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12"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R22:R24"/>
  </mergeCells>
  <phoneticPr fontId="20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491"/>
  <sheetViews>
    <sheetView workbookViewId="0">
      <selection activeCell="C23" sqref="C23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407" t="s">
        <v>12</v>
      </c>
      <c r="E1" s="407"/>
      <c r="F1" s="407"/>
      <c r="G1" s="407"/>
      <c r="H1" s="407"/>
      <c r="I1" s="407"/>
      <c r="J1" s="407"/>
      <c r="K1" t="s">
        <v>155</v>
      </c>
      <c r="L1" t="s">
        <v>135</v>
      </c>
      <c r="Q1">
        <v>113</v>
      </c>
      <c r="R1" t="s">
        <v>136</v>
      </c>
      <c r="S1" t="s">
        <v>204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25" customHeight="1">
      <c r="A2" s="2" t="s">
        <v>9</v>
      </c>
      <c r="B2" s="1" t="s">
        <v>26</v>
      </c>
      <c r="C2" s="4" t="s">
        <v>1</v>
      </c>
      <c r="D2" s="412">
        <v>68</v>
      </c>
      <c r="E2" s="412"/>
      <c r="F2" s="28"/>
      <c r="G2" s="28"/>
      <c r="H2" s="28"/>
      <c r="I2" s="28"/>
      <c r="J2" s="29"/>
      <c r="K2" s="408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</row>
    <row r="3" spans="1:41" s="8" customFormat="1" ht="14.25" customHeight="1">
      <c r="A3" s="411" t="s">
        <v>2</v>
      </c>
      <c r="B3" s="126"/>
      <c r="C3" s="425">
        <v>45290</v>
      </c>
      <c r="D3" s="426"/>
      <c r="E3" s="16"/>
      <c r="F3" s="16"/>
      <c r="G3" s="16"/>
      <c r="H3" s="27"/>
      <c r="I3" s="9" t="s">
        <v>3</v>
      </c>
      <c r="J3" s="9"/>
      <c r="K3" s="410"/>
      <c r="L3" s="410"/>
      <c r="M3" s="16"/>
      <c r="N3" s="16"/>
      <c r="O3" s="16"/>
      <c r="P3" s="27"/>
      <c r="Q3" s="9"/>
      <c r="R3" s="126"/>
      <c r="S3" s="410"/>
      <c r="T3" s="410"/>
      <c r="U3" s="16"/>
      <c r="V3" s="16"/>
      <c r="W3" s="16"/>
      <c r="X3" s="27"/>
      <c r="Y3" s="9"/>
      <c r="Z3" s="126"/>
      <c r="AA3" s="410"/>
      <c r="AB3" s="410"/>
      <c r="AC3" s="16"/>
      <c r="AD3" s="16"/>
      <c r="AE3" s="16"/>
      <c r="AF3" s="27"/>
      <c r="AG3" s="9"/>
      <c r="AH3" s="126"/>
      <c r="AI3" s="410"/>
      <c r="AJ3" s="410"/>
      <c r="AK3" s="16"/>
      <c r="AL3" s="16"/>
      <c r="AM3" s="16"/>
      <c r="AN3" s="27"/>
      <c r="AO3" s="9"/>
    </row>
    <row r="4" spans="1:41" s="8" customFormat="1" ht="14.25" customHeight="1">
      <c r="A4" s="411"/>
      <c r="B4" s="126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25" customHeight="1">
      <c r="A5" s="413" t="s">
        <v>134</v>
      </c>
      <c r="B5" s="231"/>
      <c r="C5" s="201"/>
      <c r="D5" s="53"/>
      <c r="E5" s="219"/>
      <c r="F5" s="175"/>
      <c r="G5" s="205"/>
      <c r="H5" s="89"/>
      <c r="I5" s="95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25" customHeight="1">
      <c r="A6" s="413"/>
      <c r="B6" s="232" t="s">
        <v>140</v>
      </c>
      <c r="C6" s="201" t="s">
        <v>167</v>
      </c>
      <c r="D6" s="53">
        <v>80</v>
      </c>
      <c r="E6" s="228"/>
      <c r="F6" s="175"/>
      <c r="G6" s="229"/>
      <c r="H6" s="89">
        <f>(D6*$D$2)/1000</f>
        <v>5.44</v>
      </c>
      <c r="I6" s="95"/>
      <c r="J6" s="232" t="s">
        <v>144</v>
      </c>
      <c r="K6" s="201" t="s">
        <v>132</v>
      </c>
      <c r="L6" s="53">
        <v>240</v>
      </c>
      <c r="M6" s="228"/>
      <c r="N6" s="175"/>
      <c r="O6" s="229"/>
      <c r="P6" s="89">
        <f>(L6*$D$2)/1000</f>
        <v>16.32</v>
      </c>
      <c r="Q6" s="224"/>
      <c r="R6" s="232"/>
      <c r="S6" s="201"/>
      <c r="T6" s="53"/>
      <c r="U6" s="228"/>
      <c r="V6" s="175"/>
      <c r="W6" s="229"/>
      <c r="X6" s="89"/>
      <c r="Y6" s="224"/>
      <c r="Z6" s="232"/>
      <c r="AA6" s="201"/>
      <c r="AB6" s="53"/>
      <c r="AC6" s="228"/>
      <c r="AD6" s="175"/>
      <c r="AE6" s="229"/>
      <c r="AF6" s="89"/>
      <c r="AG6" s="224"/>
      <c r="AH6" s="232"/>
      <c r="AI6" s="201"/>
      <c r="AJ6" s="53"/>
      <c r="AK6" s="228"/>
      <c r="AL6" s="175"/>
      <c r="AM6" s="229"/>
      <c r="AN6" s="89"/>
      <c r="AO6" s="95"/>
    </row>
    <row r="7" spans="1:41" s="8" customFormat="1" ht="14.25" customHeight="1">
      <c r="A7" s="413"/>
      <c r="B7" s="232" t="s">
        <v>141</v>
      </c>
      <c r="C7" s="201" t="s">
        <v>146</v>
      </c>
      <c r="D7" s="53">
        <v>60</v>
      </c>
      <c r="E7" s="228"/>
      <c r="F7" s="175"/>
      <c r="G7" s="229"/>
      <c r="H7" s="89">
        <f>(D7*$D$2)/1000</f>
        <v>4.08</v>
      </c>
      <c r="I7" s="95"/>
      <c r="J7" s="232" t="s">
        <v>145</v>
      </c>
      <c r="K7" s="201"/>
      <c r="L7" s="53"/>
      <c r="M7" s="228"/>
      <c r="N7" s="175"/>
      <c r="O7" s="229"/>
      <c r="P7" s="89"/>
      <c r="Q7" s="224"/>
      <c r="R7" s="232"/>
      <c r="S7" s="201"/>
      <c r="T7" s="53"/>
      <c r="U7" s="228"/>
      <c r="V7" s="175"/>
      <c r="W7" s="229"/>
      <c r="X7" s="89"/>
      <c r="Y7" s="224"/>
      <c r="Z7" s="232"/>
      <c r="AA7" s="201"/>
      <c r="AB7" s="53"/>
      <c r="AC7" s="228"/>
      <c r="AD7" s="175"/>
      <c r="AE7" s="229"/>
      <c r="AF7" s="89"/>
      <c r="AG7" s="224"/>
      <c r="AH7" s="232"/>
      <c r="AI7" s="201"/>
      <c r="AJ7" s="53"/>
      <c r="AK7" s="228"/>
      <c r="AL7" s="175"/>
      <c r="AM7" s="229"/>
      <c r="AN7" s="89"/>
      <c r="AO7" s="95"/>
    </row>
    <row r="8" spans="1:41" s="8" customFormat="1" ht="14.25" customHeight="1">
      <c r="A8" s="413"/>
      <c r="B8" s="232"/>
      <c r="C8" s="201"/>
      <c r="D8" s="53"/>
      <c r="E8" s="228"/>
      <c r="F8" s="175"/>
      <c r="G8" s="229"/>
      <c r="H8" s="89"/>
      <c r="I8" s="95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25" customHeight="1">
      <c r="A9" s="413"/>
      <c r="B9" s="232"/>
      <c r="C9" s="201"/>
      <c r="D9" s="53"/>
      <c r="E9" s="228"/>
      <c r="F9" s="175"/>
      <c r="G9" s="229"/>
      <c r="H9" s="89"/>
      <c r="I9" s="95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25" customHeight="1">
      <c r="A10" s="413"/>
      <c r="B10" s="233"/>
      <c r="C10" s="201"/>
      <c r="D10" s="53"/>
      <c r="E10" s="228"/>
      <c r="F10" s="175"/>
      <c r="G10" s="229"/>
      <c r="H10" s="89"/>
      <c r="I10" s="95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25" customHeight="1">
      <c r="A11" s="4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25" customHeight="1">
      <c r="A12" s="4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25" customHeight="1">
      <c r="A13" s="4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25" customHeight="1">
      <c r="A14" s="4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25" customHeight="1">
      <c r="A15" s="4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25" customHeight="1">
      <c r="A16" s="4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25" customHeight="1">
      <c r="A17" s="404" t="s">
        <v>133</v>
      </c>
      <c r="B17" s="337" t="s">
        <v>263</v>
      </c>
      <c r="C17" s="90" t="s">
        <v>264</v>
      </c>
      <c r="D17" s="94">
        <v>15</v>
      </c>
      <c r="E17" s="338"/>
      <c r="F17" s="178"/>
      <c r="G17" s="93"/>
      <c r="H17" s="89">
        <f t="shared" ref="H17" si="0">(D17*$D$2)/1000</f>
        <v>1.02</v>
      </c>
      <c r="I17" s="95"/>
      <c r="J17" s="337" t="s">
        <v>140</v>
      </c>
      <c r="K17" s="90" t="s">
        <v>132</v>
      </c>
      <c r="L17" s="94">
        <v>100</v>
      </c>
      <c r="M17" s="339"/>
      <c r="N17" s="178"/>
      <c r="O17" s="93"/>
      <c r="P17" s="89">
        <v>5</v>
      </c>
      <c r="Q17" s="95"/>
      <c r="R17" s="232"/>
      <c r="S17" s="90"/>
      <c r="T17" s="90"/>
      <c r="U17" s="94"/>
      <c r="V17" s="338"/>
      <c r="W17" s="178"/>
      <c r="X17" s="93"/>
      <c r="Y17" s="89"/>
      <c r="Z17" s="232"/>
      <c r="AA17" s="60"/>
      <c r="AB17" s="65"/>
      <c r="AC17" s="151"/>
      <c r="AD17" s="174"/>
      <c r="AE17" s="71"/>
      <c r="AF17" s="80"/>
      <c r="AG17" s="95"/>
      <c r="AH17" s="232"/>
      <c r="AI17" s="90"/>
      <c r="AJ17" s="94"/>
      <c r="AK17" s="180"/>
      <c r="AL17" s="178"/>
      <c r="AM17" s="93"/>
      <c r="AN17" s="89"/>
      <c r="AO17" s="95"/>
    </row>
    <row r="18" spans="1:41" s="8" customFormat="1" ht="14.25" customHeight="1">
      <c r="A18" s="405"/>
      <c r="B18" s="337" t="s">
        <v>265</v>
      </c>
      <c r="C18" s="90" t="s">
        <v>268</v>
      </c>
      <c r="D18" s="94">
        <v>8</v>
      </c>
      <c r="E18" s="339"/>
      <c r="F18" s="178"/>
      <c r="G18" s="93"/>
      <c r="H18" s="89">
        <f>(D18*$D$2)/1000</f>
        <v>0.54400000000000004</v>
      </c>
      <c r="I18" s="95"/>
      <c r="J18" s="337" t="s">
        <v>141</v>
      </c>
      <c r="K18" s="90" t="s">
        <v>313</v>
      </c>
      <c r="L18" s="94">
        <v>20</v>
      </c>
      <c r="M18" s="339"/>
      <c r="N18" s="178"/>
      <c r="O18" s="93"/>
      <c r="P18" s="89">
        <v>2</v>
      </c>
      <c r="Q18" s="95"/>
      <c r="R18" s="232"/>
      <c r="S18" s="12"/>
      <c r="T18" s="90"/>
      <c r="U18" s="94"/>
      <c r="V18" s="339"/>
      <c r="W18" s="178"/>
      <c r="X18" s="93"/>
      <c r="Y18" s="89"/>
      <c r="Z18" s="232"/>
      <c r="AA18" s="90"/>
      <c r="AB18" s="94"/>
      <c r="AC18" s="230"/>
      <c r="AD18" s="178"/>
      <c r="AE18" s="93"/>
      <c r="AF18" s="89"/>
      <c r="AG18" s="95"/>
      <c r="AH18" s="232"/>
      <c r="AI18" s="90"/>
      <c r="AJ18" s="94"/>
      <c r="AK18" s="230"/>
      <c r="AL18" s="178"/>
      <c r="AM18" s="93"/>
      <c r="AN18" s="89"/>
      <c r="AO18" s="95"/>
    </row>
    <row r="19" spans="1:41" s="8" customFormat="1" ht="14.25" customHeight="1">
      <c r="A19" s="405"/>
      <c r="B19" s="337" t="s">
        <v>267</v>
      </c>
      <c r="C19" s="90" t="s">
        <v>105</v>
      </c>
      <c r="D19" s="94">
        <v>30</v>
      </c>
      <c r="E19" s="339"/>
      <c r="F19" s="178"/>
      <c r="G19" s="93"/>
      <c r="H19" s="89">
        <f>(D19*$D$2)/1000</f>
        <v>2.04</v>
      </c>
      <c r="I19" s="95"/>
      <c r="J19" s="337" t="s">
        <v>144</v>
      </c>
      <c r="K19" s="90" t="s">
        <v>290</v>
      </c>
      <c r="L19" s="94"/>
      <c r="M19" s="230"/>
      <c r="N19" s="178"/>
      <c r="O19" s="93"/>
      <c r="P19" s="161" t="s">
        <v>213</v>
      </c>
      <c r="Q19" s="95"/>
      <c r="R19" s="232"/>
      <c r="S19" s="90"/>
      <c r="T19" s="90"/>
      <c r="U19" s="94"/>
      <c r="V19" s="339"/>
      <c r="W19" s="178"/>
      <c r="X19" s="93"/>
      <c r="Y19" s="89"/>
      <c r="Z19" s="232"/>
      <c r="AA19" s="90"/>
      <c r="AB19" s="94"/>
      <c r="AC19" s="230"/>
      <c r="AD19" s="178"/>
      <c r="AE19" s="93"/>
      <c r="AF19" s="89"/>
      <c r="AG19" s="95"/>
      <c r="AH19" s="232"/>
      <c r="AI19" s="90"/>
      <c r="AJ19" s="94"/>
      <c r="AK19" s="230"/>
      <c r="AL19" s="178"/>
      <c r="AM19" s="93"/>
      <c r="AN19" s="89"/>
      <c r="AO19" s="95"/>
    </row>
    <row r="20" spans="1:41" s="8" customFormat="1" ht="14.25" customHeight="1">
      <c r="A20" s="405"/>
      <c r="B20" s="378"/>
      <c r="C20" s="90" t="s">
        <v>270</v>
      </c>
      <c r="D20" s="94">
        <v>5</v>
      </c>
      <c r="E20" s="339"/>
      <c r="F20" s="178"/>
      <c r="G20" s="93"/>
      <c r="H20" s="348">
        <f>(D20*$D$2)/1000</f>
        <v>0.34</v>
      </c>
      <c r="I20" s="95"/>
      <c r="J20" s="337" t="s">
        <v>145</v>
      </c>
      <c r="K20" s="90" t="s">
        <v>331</v>
      </c>
      <c r="L20" s="94">
        <v>30</v>
      </c>
      <c r="M20" s="339"/>
      <c r="N20" s="178"/>
      <c r="O20" s="93"/>
      <c r="P20" s="348">
        <v>2</v>
      </c>
      <c r="Q20" s="95"/>
      <c r="R20" s="232"/>
      <c r="S20" s="12"/>
      <c r="T20" s="90"/>
      <c r="U20" s="94"/>
      <c r="V20" s="339"/>
      <c r="W20" s="178"/>
      <c r="X20" s="93"/>
      <c r="Y20" s="89"/>
      <c r="Z20" s="232"/>
      <c r="AA20" s="90"/>
      <c r="AB20" s="94"/>
      <c r="AC20" s="230"/>
      <c r="AD20" s="178"/>
      <c r="AE20" s="93"/>
      <c r="AF20" s="89"/>
      <c r="AG20" s="95"/>
      <c r="AH20" s="232"/>
      <c r="AI20" s="90"/>
      <c r="AJ20" s="94"/>
      <c r="AK20" s="230"/>
      <c r="AL20" s="178"/>
      <c r="AM20" s="93"/>
      <c r="AN20" s="89"/>
      <c r="AO20" s="95"/>
    </row>
    <row r="21" spans="1:41" s="8" customFormat="1" ht="14.25" customHeight="1">
      <c r="A21" s="405"/>
      <c r="B21" s="337"/>
      <c r="C21" s="90" t="s">
        <v>339</v>
      </c>
      <c r="D21" s="94"/>
      <c r="E21" s="230"/>
      <c r="F21" s="178"/>
      <c r="G21" s="178"/>
      <c r="H21" s="382"/>
      <c r="I21" s="380"/>
      <c r="J21" s="238" t="s">
        <v>328</v>
      </c>
      <c r="K21" s="90"/>
      <c r="L21" s="94"/>
      <c r="M21" s="230"/>
      <c r="N21" s="178"/>
      <c r="O21" s="178"/>
      <c r="P21" s="381"/>
      <c r="Q21" s="380"/>
      <c r="R21" s="232"/>
      <c r="S21" s="90"/>
      <c r="T21" s="90"/>
      <c r="U21" s="94"/>
      <c r="V21" s="339"/>
      <c r="W21" s="178"/>
      <c r="X21" s="93"/>
      <c r="Y21" s="89"/>
      <c r="Z21" s="232"/>
      <c r="AA21" s="90"/>
      <c r="AB21" s="94"/>
      <c r="AC21" s="18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89"/>
      <c r="AO21" s="95"/>
    </row>
    <row r="22" spans="1:41" s="8" customFormat="1" ht="14.25" customHeight="1">
      <c r="A22" s="405"/>
      <c r="B22" s="238"/>
      <c r="C22" s="90" t="s">
        <v>348</v>
      </c>
      <c r="D22" s="94"/>
      <c r="E22" s="230"/>
      <c r="F22" s="178"/>
      <c r="G22" s="178"/>
      <c r="H22" s="382"/>
      <c r="I22" s="380"/>
      <c r="J22" s="238" t="s">
        <v>329</v>
      </c>
      <c r="K22" s="90"/>
      <c r="L22" s="94"/>
      <c r="M22" s="230"/>
      <c r="N22" s="178"/>
      <c r="O22" s="178"/>
      <c r="P22" s="383"/>
      <c r="Q22" s="380"/>
      <c r="R22" s="232"/>
      <c r="S22" s="238"/>
      <c r="T22" s="90"/>
      <c r="U22" s="94"/>
      <c r="V22" s="230"/>
      <c r="W22" s="178"/>
      <c r="X22" s="93"/>
      <c r="Z22" s="232"/>
      <c r="AA22" s="90"/>
      <c r="AB22" s="94"/>
      <c r="AC22" s="230"/>
      <c r="AD22" s="178"/>
      <c r="AE22" s="93"/>
      <c r="AF22" s="89"/>
      <c r="AG22" s="95"/>
      <c r="AH22" s="232"/>
      <c r="AI22" s="60"/>
      <c r="AJ22" s="94"/>
      <c r="AK22" s="230"/>
      <c r="AL22" s="178"/>
      <c r="AM22" s="93"/>
      <c r="AN22" s="89"/>
      <c r="AO22" s="95"/>
    </row>
    <row r="23" spans="1:41" s="8" customFormat="1" ht="14.25" customHeight="1">
      <c r="A23" s="405"/>
      <c r="B23" s="232"/>
      <c r="C23" s="90"/>
      <c r="D23" s="94"/>
      <c r="E23" s="160"/>
      <c r="F23" s="160"/>
      <c r="G23" s="178"/>
      <c r="H23" s="381"/>
      <c r="I23" s="380"/>
      <c r="J23" s="385" t="s">
        <v>330</v>
      </c>
      <c r="K23" s="90"/>
      <c r="L23" s="94"/>
      <c r="M23" s="160"/>
      <c r="N23" s="160"/>
      <c r="O23" s="93"/>
      <c r="P23" s="161"/>
      <c r="Q23" s="95"/>
      <c r="R23" s="233"/>
      <c r="S23" s="90"/>
      <c r="T23" s="94"/>
      <c r="U23" s="160"/>
      <c r="V23" s="160"/>
      <c r="W23" s="93"/>
      <c r="X23" s="89"/>
      <c r="Y23" s="95"/>
      <c r="Z23" s="233"/>
      <c r="AB23" s="94"/>
      <c r="AC23" s="230"/>
      <c r="AD23" s="178"/>
      <c r="AE23" s="93"/>
      <c r="AF23" s="161"/>
      <c r="AG23" s="95"/>
      <c r="AH23" s="233"/>
      <c r="AI23" s="90"/>
      <c r="AJ23" s="94"/>
      <c r="AK23" s="160"/>
      <c r="AL23" s="160"/>
      <c r="AM23" s="93"/>
      <c r="AN23" s="89"/>
      <c r="AO23" s="95"/>
    </row>
    <row r="24" spans="1:41" s="8" customFormat="1" ht="14.25" customHeight="1">
      <c r="A24" s="405"/>
      <c r="B24" s="379"/>
      <c r="C24" s="90"/>
      <c r="D24" s="94"/>
      <c r="E24" s="160"/>
      <c r="F24" s="160"/>
      <c r="G24" s="178"/>
      <c r="H24" s="381"/>
      <c r="I24" s="343"/>
      <c r="J24" s="385"/>
      <c r="K24" s="90"/>
      <c r="L24" s="94"/>
      <c r="M24" s="160"/>
      <c r="N24" s="160"/>
      <c r="O24" s="93"/>
      <c r="P24" s="89"/>
      <c r="Q24" s="92"/>
      <c r="R24" s="232"/>
      <c r="S24" s="90"/>
      <c r="T24" s="94"/>
      <c r="U24" s="160"/>
      <c r="V24" s="160"/>
      <c r="W24" s="93"/>
      <c r="X24" s="89"/>
      <c r="Y24" s="92"/>
      <c r="Z24" s="237"/>
      <c r="AA24" s="90"/>
      <c r="AB24" s="94"/>
      <c r="AC24" s="160"/>
      <c r="AD24" s="160"/>
      <c r="AE24" s="93"/>
      <c r="AF24" s="89"/>
      <c r="AG24" s="92"/>
      <c r="AH24" s="232"/>
      <c r="AI24" s="90"/>
      <c r="AJ24" s="94"/>
      <c r="AK24" s="160"/>
      <c r="AL24" s="160"/>
      <c r="AM24" s="93"/>
      <c r="AN24" s="89"/>
      <c r="AO24" s="92"/>
    </row>
    <row r="25" spans="1:41" s="8" customFormat="1" ht="14.25" customHeight="1">
      <c r="A25" s="405"/>
      <c r="B25" s="232"/>
      <c r="C25" s="202"/>
      <c r="D25" s="94"/>
      <c r="E25" s="160"/>
      <c r="F25" s="175"/>
      <c r="G25" s="178"/>
      <c r="H25" s="382"/>
      <c r="I25" s="343"/>
      <c r="J25" s="232"/>
      <c r="K25" s="202"/>
      <c r="L25" s="94"/>
      <c r="M25" s="160"/>
      <c r="N25" s="175"/>
      <c r="O25" s="93"/>
      <c r="P25" s="161"/>
      <c r="Q25" s="92"/>
      <c r="R25" s="232"/>
      <c r="S25" s="202"/>
      <c r="T25" s="94"/>
      <c r="U25" s="160"/>
      <c r="V25" s="175"/>
      <c r="W25" s="93"/>
      <c r="X25" s="161"/>
      <c r="Y25" s="92"/>
      <c r="Z25" s="232"/>
      <c r="AA25" s="202"/>
      <c r="AB25" s="94"/>
      <c r="AC25" s="160"/>
      <c r="AD25" s="175"/>
      <c r="AE25" s="93"/>
      <c r="AF25" s="161"/>
      <c r="AG25" s="92"/>
      <c r="AH25" s="232"/>
      <c r="AI25" s="202"/>
      <c r="AJ25" s="94"/>
      <c r="AK25" s="160"/>
      <c r="AL25" s="175"/>
      <c r="AM25" s="93"/>
      <c r="AN25" s="161"/>
      <c r="AO25" s="92"/>
    </row>
    <row r="26" spans="1:41" s="8" customFormat="1" ht="14.25" customHeight="1">
      <c r="A26" s="405"/>
      <c r="B26" s="232"/>
      <c r="C26" s="90"/>
      <c r="D26" s="94"/>
      <c r="E26" s="176"/>
      <c r="F26" s="176"/>
      <c r="G26" s="229"/>
      <c r="H26" s="383"/>
      <c r="I26" s="352"/>
      <c r="J26" s="232"/>
      <c r="K26" s="90"/>
      <c r="L26" s="94"/>
      <c r="M26" s="176"/>
      <c r="N26" s="176"/>
      <c r="O26" s="205"/>
      <c r="P26" s="161"/>
      <c r="Q26" s="100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25" customHeight="1">
      <c r="A27" s="405"/>
      <c r="B27" s="232"/>
      <c r="C27" s="90"/>
      <c r="D27" s="94"/>
      <c r="E27" s="53"/>
      <c r="F27" s="160"/>
      <c r="G27" s="178"/>
      <c r="H27" s="383"/>
      <c r="I27" s="343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25" customHeight="1">
      <c r="A28" s="405"/>
      <c r="B28" s="232"/>
      <c r="C28" s="90"/>
      <c r="D28" s="94"/>
      <c r="E28" s="53"/>
      <c r="F28" s="160"/>
      <c r="G28" s="178"/>
      <c r="H28" s="384"/>
      <c r="I28" s="343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25" customHeight="1">
      <c r="A29" s="40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25" customHeight="1">
      <c r="B30" s="8"/>
      <c r="C30" s="40" t="s">
        <v>151</v>
      </c>
      <c r="J30" s="8"/>
      <c r="K30" s="40" t="s">
        <v>152</v>
      </c>
      <c r="L30" s="8"/>
      <c r="R30" s="8"/>
      <c r="S30" s="8" t="s">
        <v>150</v>
      </c>
      <c r="Z30" s="8"/>
      <c r="AA30" s="40"/>
      <c r="AH30" s="8"/>
      <c r="AI30" s="40"/>
    </row>
    <row r="31" spans="1:41" ht="14.25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</sheetData>
  <mergeCells count="11">
    <mergeCell ref="A5:A16"/>
    <mergeCell ref="A17:A29"/>
    <mergeCell ref="D1:J1"/>
    <mergeCell ref="K2:AO2"/>
    <mergeCell ref="A3:A4"/>
    <mergeCell ref="AA3:AB3"/>
    <mergeCell ref="AI3:AJ3"/>
    <mergeCell ref="D2:E2"/>
    <mergeCell ref="C3:D3"/>
    <mergeCell ref="K3:L3"/>
    <mergeCell ref="S3:T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25" customHeight="1"/>
  <cols>
    <col min="1" max="1" width="2.875" customWidth="1"/>
    <col min="2" max="2" width="3.625" style="8" customWidth="1"/>
    <col min="3" max="3" width="10.625" style="8" customWidth="1"/>
    <col min="4" max="4" width="4.625" customWidth="1"/>
    <col min="5" max="5" width="5.5" hidden="1" customWidth="1"/>
    <col min="6" max="6" width="5.875" hidden="1" customWidth="1"/>
    <col min="7" max="7" width="6.625" hidden="1" customWidth="1"/>
    <col min="8" max="8" width="3.625" style="31" customWidth="1"/>
    <col min="9" max="9" width="4.625" customWidth="1"/>
    <col min="10" max="10" width="3.625" style="8" customWidth="1"/>
    <col min="11" max="11" width="10.625" style="8" customWidth="1"/>
    <col min="12" max="12" width="4.625" style="8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style="8" customWidth="1"/>
    <col min="19" max="19" width="10.625" style="8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style="8" customWidth="1"/>
    <col min="27" max="27" width="10.625" style="8" customWidth="1"/>
    <col min="28" max="28" width="4.625" style="5" customWidth="1"/>
    <col min="29" max="29" width="6.625" style="5" hidden="1" customWidth="1"/>
    <col min="30" max="30" width="6.875" hidden="1" customWidth="1"/>
    <col min="31" max="31" width="6.625" hidden="1" customWidth="1"/>
    <col min="32" max="32" width="3.625" style="31" customWidth="1"/>
    <col min="33" max="33" width="4.625" customWidth="1"/>
    <col min="34" max="34" width="3.625" style="8" customWidth="1"/>
    <col min="35" max="35" width="10.625" style="8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38"/>
      <c r="C1" s="38"/>
      <c r="D1" s="407" t="s">
        <v>12</v>
      </c>
      <c r="E1" s="407"/>
      <c r="F1" s="407"/>
      <c r="G1" s="407"/>
      <c r="H1" s="407"/>
      <c r="I1" s="407"/>
      <c r="J1" s="407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25" customHeight="1">
      <c r="A2" s="2" t="s">
        <v>11</v>
      </c>
      <c r="B2" s="39" t="s">
        <v>26</v>
      </c>
      <c r="C2" s="39" t="s">
        <v>1</v>
      </c>
      <c r="D2" s="412">
        <v>1077</v>
      </c>
      <c r="E2" s="412"/>
      <c r="F2" s="30"/>
      <c r="G2" s="30"/>
      <c r="H2" s="30"/>
      <c r="I2" s="30"/>
      <c r="J2" s="41"/>
      <c r="K2" s="408" t="s">
        <v>25</v>
      </c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</row>
    <row r="3" spans="1:41" s="8" customFormat="1" ht="14.25" customHeight="1">
      <c r="A3" s="411" t="s">
        <v>16</v>
      </c>
      <c r="B3" s="9"/>
      <c r="C3" s="410">
        <v>43948</v>
      </c>
      <c r="D3" s="410"/>
      <c r="E3" s="16"/>
      <c r="F3" s="16"/>
      <c r="G3" s="16"/>
      <c r="H3" s="27"/>
      <c r="I3" s="9" t="s">
        <v>17</v>
      </c>
      <c r="J3" s="9"/>
      <c r="K3" s="410">
        <f>C3+1</f>
        <v>43949</v>
      </c>
      <c r="L3" s="410"/>
      <c r="M3" s="16"/>
      <c r="N3" s="16"/>
      <c r="O3" s="16"/>
      <c r="P3" s="27"/>
      <c r="Q3" s="9" t="s">
        <v>18</v>
      </c>
      <c r="R3" s="126"/>
      <c r="S3" s="410">
        <f>C3+2</f>
        <v>43950</v>
      </c>
      <c r="T3" s="410"/>
      <c r="U3" s="16"/>
      <c r="V3" s="16"/>
      <c r="W3" s="16"/>
      <c r="X3" s="27"/>
      <c r="Y3" s="9" t="s">
        <v>19</v>
      </c>
      <c r="Z3" s="126"/>
      <c r="AA3" s="410">
        <f>C3+3</f>
        <v>43951</v>
      </c>
      <c r="AB3" s="410"/>
      <c r="AC3" s="16"/>
      <c r="AD3" s="16"/>
      <c r="AE3" s="16"/>
      <c r="AF3" s="27"/>
      <c r="AG3" s="9" t="s">
        <v>20</v>
      </c>
      <c r="AH3" s="135"/>
      <c r="AI3" s="439">
        <f>C3+4</f>
        <v>43952</v>
      </c>
      <c r="AJ3" s="439"/>
      <c r="AK3" s="112"/>
      <c r="AL3" s="112"/>
      <c r="AM3" s="112"/>
      <c r="AN3" s="105"/>
      <c r="AO3" s="96"/>
    </row>
    <row r="4" spans="1:41" s="8" customFormat="1" ht="14.25" customHeight="1">
      <c r="A4" s="411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25" customHeight="1">
      <c r="A5" s="436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25" customHeight="1">
      <c r="A6" s="436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25" customHeight="1">
      <c r="A7" s="436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25" customHeight="1">
      <c r="A8" s="436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25" customHeight="1">
      <c r="A9" s="436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25" customHeight="1">
      <c r="A10" s="436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25" customHeight="1">
      <c r="A11" s="436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25" customHeight="1">
      <c r="A12" s="436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25" customHeight="1">
      <c r="A13" s="436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25" customHeight="1">
      <c r="A14" s="436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25" customHeight="1">
      <c r="A15" s="436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25" customHeight="1">
      <c r="A16" s="413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25" customHeight="1">
      <c r="A17" s="413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25" customHeight="1">
      <c r="A18" s="413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25" customHeight="1">
      <c r="A19" s="413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25" customHeight="1">
      <c r="A20" s="413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25" customHeight="1">
      <c r="A21" s="436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25" customHeight="1">
      <c r="A22" s="436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25" customHeight="1">
      <c r="A23" s="436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25" customHeight="1">
      <c r="A24" s="413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25" customHeight="1">
      <c r="A25" s="413"/>
      <c r="B25" s="72" t="s">
        <v>72</v>
      </c>
      <c r="C25" s="437" t="s">
        <v>73</v>
      </c>
      <c r="D25" s="65"/>
      <c r="E25" s="65"/>
      <c r="F25" s="65"/>
      <c r="G25" s="65"/>
      <c r="H25" s="27"/>
      <c r="I25" s="63"/>
      <c r="J25" s="72" t="s">
        <v>74</v>
      </c>
      <c r="K25" s="437" t="s">
        <v>73</v>
      </c>
      <c r="L25" s="65"/>
      <c r="M25" s="65"/>
      <c r="N25" s="65"/>
      <c r="O25" s="71"/>
      <c r="P25" s="27"/>
      <c r="Q25" s="63"/>
      <c r="R25" s="128"/>
      <c r="S25" s="437"/>
      <c r="T25" s="65"/>
      <c r="U25" s="65"/>
      <c r="V25" s="65"/>
      <c r="W25" s="71"/>
      <c r="X25" s="27"/>
      <c r="Y25" s="63"/>
      <c r="Z25" s="128"/>
      <c r="AA25" s="437"/>
      <c r="AB25" s="65"/>
      <c r="AC25" s="65"/>
      <c r="AD25" s="65"/>
      <c r="AE25" s="71"/>
      <c r="AF25" s="27"/>
      <c r="AG25" s="63"/>
      <c r="AH25" s="128"/>
      <c r="AI25" s="437"/>
      <c r="AJ25" s="65"/>
      <c r="AK25" s="65"/>
      <c r="AL25" s="65"/>
      <c r="AM25" s="71"/>
      <c r="AN25" s="27"/>
      <c r="AO25" s="63"/>
    </row>
    <row r="26" spans="1:41" s="8" customFormat="1" ht="14.25" customHeight="1">
      <c r="A26" s="413"/>
      <c r="B26" s="72" t="s">
        <v>75</v>
      </c>
      <c r="C26" s="437"/>
      <c r="D26" s="59"/>
      <c r="E26" s="59"/>
      <c r="F26" s="59"/>
      <c r="G26" s="59"/>
      <c r="H26" s="27"/>
      <c r="I26" s="63"/>
      <c r="J26" s="72" t="s">
        <v>75</v>
      </c>
      <c r="K26" s="438"/>
      <c r="L26" s="14"/>
      <c r="M26" s="65"/>
      <c r="N26" s="59"/>
      <c r="O26" s="71"/>
      <c r="P26" s="27"/>
      <c r="Q26" s="63"/>
      <c r="R26" s="128"/>
      <c r="S26" s="438"/>
      <c r="T26" s="65"/>
      <c r="U26" s="65"/>
      <c r="V26" s="59"/>
      <c r="W26" s="71"/>
      <c r="X26" s="27"/>
      <c r="Y26" s="63"/>
      <c r="Z26" s="128"/>
      <c r="AA26" s="438"/>
      <c r="AB26" s="65"/>
      <c r="AC26" s="65"/>
      <c r="AD26" s="59"/>
      <c r="AE26" s="71"/>
      <c r="AF26" s="27"/>
      <c r="AG26" s="63"/>
      <c r="AH26" s="128"/>
      <c r="AI26" s="438"/>
      <c r="AJ26" s="65"/>
      <c r="AK26" s="65"/>
      <c r="AL26" s="59"/>
      <c r="AM26" s="71"/>
      <c r="AN26" s="27"/>
      <c r="AO26" s="63"/>
    </row>
    <row r="27" spans="1:41" s="8" customFormat="1" ht="14.25" customHeight="1">
      <c r="A27" s="413"/>
      <c r="B27" s="69" t="s">
        <v>76</v>
      </c>
      <c r="C27" s="437"/>
      <c r="D27" s="65"/>
      <c r="E27" s="65"/>
      <c r="F27" s="65"/>
      <c r="G27" s="71"/>
      <c r="H27" s="27"/>
      <c r="I27" s="63"/>
      <c r="J27" s="68" t="s">
        <v>76</v>
      </c>
      <c r="K27" s="438"/>
      <c r="L27" s="65"/>
      <c r="M27" s="65"/>
      <c r="N27" s="65"/>
      <c r="O27" s="71"/>
      <c r="P27" s="27"/>
      <c r="Q27" s="63"/>
      <c r="R27" s="130"/>
      <c r="S27" s="438"/>
      <c r="T27" s="65"/>
      <c r="U27" s="65"/>
      <c r="V27" s="65"/>
      <c r="W27" s="71"/>
      <c r="X27" s="27"/>
      <c r="Y27" s="63"/>
      <c r="Z27" s="130"/>
      <c r="AA27" s="438"/>
      <c r="AB27" s="65"/>
      <c r="AC27" s="65"/>
      <c r="AD27" s="65"/>
      <c r="AE27" s="71"/>
      <c r="AF27" s="27"/>
      <c r="AG27" s="63"/>
      <c r="AH27" s="130"/>
      <c r="AI27" s="438"/>
      <c r="AJ27" s="65"/>
      <c r="AK27" s="65"/>
      <c r="AL27" s="65"/>
      <c r="AM27" s="71"/>
      <c r="AN27" s="27"/>
      <c r="AO27" s="63"/>
    </row>
    <row r="28" spans="1:41" s="8" customFormat="1" ht="14.25" customHeight="1">
      <c r="A28" s="436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25" customHeight="1">
      <c r="A29" s="436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25" customHeight="1">
      <c r="A30" s="436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25" customHeight="1">
      <c r="A31" s="436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25" customHeight="1">
      <c r="A32" s="436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25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25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25" customHeight="1">
      <c r="A35" s="429"/>
      <c r="B35" s="432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434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427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427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427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25" customHeight="1">
      <c r="A36" s="430"/>
      <c r="B36" s="432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434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427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427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427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25" customHeight="1">
      <c r="A37" s="430"/>
      <c r="B37" s="432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434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427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427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427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25" customHeight="1">
      <c r="A38" s="430"/>
      <c r="B38" s="432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434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427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427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427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25" customHeight="1">
      <c r="A39" s="430"/>
      <c r="B39" s="432"/>
      <c r="C39" s="32" t="s">
        <v>51</v>
      </c>
      <c r="D39" s="103"/>
      <c r="E39" s="103"/>
      <c r="F39" s="103"/>
      <c r="G39" s="103"/>
      <c r="H39" s="50"/>
      <c r="I39" s="49">
        <v>2.5</v>
      </c>
      <c r="J39" s="434"/>
      <c r="K39" s="32" t="s">
        <v>34</v>
      </c>
      <c r="L39" s="50"/>
      <c r="M39" s="50"/>
      <c r="N39" s="50"/>
      <c r="O39" s="50"/>
      <c r="P39" s="50"/>
      <c r="Q39" s="49">
        <v>2.5</v>
      </c>
      <c r="R39" s="427"/>
      <c r="S39" s="32" t="s">
        <v>34</v>
      </c>
      <c r="T39" s="50"/>
      <c r="U39" s="50"/>
      <c r="V39" s="50"/>
      <c r="W39" s="50"/>
      <c r="X39" s="50"/>
      <c r="Y39" s="49">
        <v>2.5</v>
      </c>
      <c r="Z39" s="427"/>
      <c r="AA39" s="32" t="s">
        <v>34</v>
      </c>
      <c r="AB39" s="50"/>
      <c r="AC39" s="50"/>
      <c r="AD39" s="50"/>
      <c r="AE39" s="50"/>
      <c r="AF39" s="50"/>
      <c r="AG39" s="49">
        <v>2.5</v>
      </c>
      <c r="AH39" s="427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25" customHeight="1">
      <c r="A40" s="431"/>
      <c r="B40" s="433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435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428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428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428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25" customHeight="1">
      <c r="C41" s="40"/>
      <c r="F41" s="5"/>
      <c r="G41" s="5"/>
      <c r="K41" s="40"/>
      <c r="AA41" s="40"/>
      <c r="AB41"/>
      <c r="AC41"/>
      <c r="AI41" s="40"/>
    </row>
    <row r="42" spans="1:41" ht="14.25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25" customHeight="1">
      <c r="C43" s="40"/>
      <c r="F43" s="5"/>
      <c r="G43" s="5"/>
      <c r="K43" s="40"/>
      <c r="AA43" s="40"/>
      <c r="AB43"/>
      <c r="AC43"/>
      <c r="AI43" s="40"/>
    </row>
    <row r="44" spans="1:41" ht="14.25" customHeight="1">
      <c r="L44"/>
      <c r="T44" s="5"/>
      <c r="U44" s="5"/>
      <c r="AB44"/>
      <c r="AC44"/>
      <c r="AH44"/>
      <c r="AI44"/>
      <c r="AN44"/>
    </row>
    <row r="45" spans="1:41" ht="14.25" customHeight="1">
      <c r="L45"/>
      <c r="T45" s="5"/>
      <c r="U45" s="5"/>
      <c r="AB45"/>
      <c r="AC45"/>
      <c r="AH45"/>
      <c r="AI45"/>
      <c r="AN45"/>
    </row>
    <row r="46" spans="1:41" ht="14.25" customHeight="1">
      <c r="L46"/>
      <c r="T46" s="5"/>
      <c r="U46" s="5"/>
      <c r="AB46"/>
      <c r="AC46"/>
      <c r="AH46"/>
      <c r="AI46"/>
      <c r="AN46"/>
    </row>
    <row r="47" spans="1:41" ht="14.25" customHeight="1">
      <c r="L47"/>
      <c r="T47" s="5"/>
      <c r="U47" s="5"/>
      <c r="AB47"/>
      <c r="AC47"/>
      <c r="AH47"/>
      <c r="AI47"/>
      <c r="AN47"/>
    </row>
    <row r="48" spans="1:41" ht="14.25" customHeight="1">
      <c r="L48"/>
      <c r="T48" s="5"/>
      <c r="U48" s="5"/>
      <c r="AB48"/>
      <c r="AC48"/>
      <c r="AH48"/>
      <c r="AI48"/>
      <c r="AN48"/>
    </row>
  </sheetData>
  <mergeCells count="25">
    <mergeCell ref="AI25:AI27"/>
    <mergeCell ref="D1:J1"/>
    <mergeCell ref="S3:T3"/>
    <mergeCell ref="C3:D3"/>
    <mergeCell ref="K2:AO2"/>
    <mergeCell ref="AI3:AJ3"/>
    <mergeCell ref="D2:E2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H35:AH40"/>
    <mergeCell ref="A35:A40"/>
    <mergeCell ref="B35:B40"/>
    <mergeCell ref="J35:J40"/>
    <mergeCell ref="R35:R40"/>
    <mergeCell ref="Z35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1</vt:i4>
      </vt:variant>
    </vt:vector>
  </HeadingPairs>
  <TitlesOfParts>
    <vt:vector size="8" baseType="lpstr">
      <vt:lpstr>12月菜單</vt:lpstr>
      <vt:lpstr>1202-1206</vt:lpstr>
      <vt:lpstr>1209-1213</vt:lpstr>
      <vt:lpstr>1216-1221</vt:lpstr>
      <vt:lpstr>1224-1227</vt:lpstr>
      <vt:lpstr>1230-1231</vt:lpstr>
      <vt:lpstr>0427-0430</vt:lpstr>
      <vt:lpstr>'12月菜單'!Print_Area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2024-12-01T23:51:58Z</cp:lastPrinted>
  <dcterms:created xsi:type="dcterms:W3CDTF">2010-08-25T11:17:24Z</dcterms:created>
  <dcterms:modified xsi:type="dcterms:W3CDTF">2024-12-01T23:53:50Z</dcterms:modified>
</cp:coreProperties>
</file>